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55" firstSheet="9" activeTab="12"/>
  </bookViews>
  <sheets>
    <sheet name="ANUAL 2023" sheetId="1" r:id="rId1"/>
    <sheet name="ENERO  A  2023 g" sheetId="2" r:id="rId2"/>
    <sheet name="ENERO A 2023 g" sheetId="3" r:id="rId3"/>
    <sheet name="FEBRERO  2023 g" sheetId="4" r:id="rId4"/>
    <sheet name="FEBRERO 2023 g" sheetId="5" r:id="rId5"/>
    <sheet name="MARZO 2023 g" sheetId="6" r:id="rId6"/>
    <sheet name="MARZO A 2023 g" sheetId="7" r:id="rId7"/>
    <sheet name="ABRIL 2023 g" sheetId="8" r:id="rId8"/>
    <sheet name="ABRIL A 2023 g" sheetId="9" r:id="rId9"/>
    <sheet name="MAYO 2023 g" sheetId="10" r:id="rId10"/>
    <sheet name="MAYO A 2023 g" sheetId="11" r:id="rId11"/>
    <sheet name="JUNIO 2023 g" sheetId="12" r:id="rId12"/>
    <sheet name="JUNIO A 2023 g" sheetId="13" r:id="rId13"/>
    <sheet name="JULIO 2023 g " sheetId="14" r:id="rId14"/>
    <sheet name="JULIO A 2023 g" sheetId="15" r:id="rId15"/>
    <sheet name="AGOSTO 2023 (g)" sheetId="16" r:id="rId16"/>
    <sheet name="AGOSTO A 2023 (g)" sheetId="17" r:id="rId17"/>
    <sheet name="SEPTIEMBRE 2023(g)" sheetId="18" r:id="rId18"/>
    <sheet name="SEPTIEMBRE A 2023 g" sheetId="19" r:id="rId19"/>
    <sheet name="OCTUBRE 2023 g" sheetId="20" r:id="rId20"/>
    <sheet name="OCTUBRE A 2023 g" sheetId="21" r:id="rId21"/>
    <sheet name="NOVIEMBRE 2023 g " sheetId="22" r:id="rId22"/>
    <sheet name="NOVIEMBRE 2023 g" sheetId="23" r:id="rId23"/>
    <sheet name="DICIEMBRE 2023 g" sheetId="24" r:id="rId24"/>
    <sheet name="DICIEMBRE A 2023 g" sheetId="25" r:id="rId25"/>
  </sheets>
  <definedNames>
    <definedName name="_xlnm.Print_Area" localSheetId="7">'ABRIL 2023 g'!$A$1:$F$22</definedName>
    <definedName name="_xlnm.Print_Area" localSheetId="15">'AGOSTO 2023 (g)'!$A$1:$F$22</definedName>
    <definedName name="_xlnm.Print_Area" localSheetId="0">'ANUAL 2023'!$A$1:$F$22</definedName>
    <definedName name="_xlnm.Print_Area" localSheetId="23">'DICIEMBRE 2023 g'!$A$1:$F$22</definedName>
    <definedName name="_xlnm.Print_Area" localSheetId="1">'ENERO  A  2023 g'!$A$1:$F$22</definedName>
    <definedName name="_xlnm.Print_Area" localSheetId="3">'FEBRERO  2023 g'!$A$1:$F$22</definedName>
    <definedName name="_xlnm.Print_Area" localSheetId="13">'JULIO 2023 g '!$A$1:$F$22</definedName>
    <definedName name="_xlnm.Print_Area" localSheetId="11">'JUNIO 2023 g'!$B$1:$G$22</definedName>
    <definedName name="_xlnm.Print_Area" localSheetId="5">'MARZO 2023 g'!$A$1:$F$22</definedName>
    <definedName name="_xlnm.Print_Area" localSheetId="9">'MAYO 2023 g'!$B$1:$G$22</definedName>
    <definedName name="_xlnm.Print_Area" localSheetId="21">'NOVIEMBRE 2023 g '!$A$1:$F$22</definedName>
    <definedName name="_xlnm.Print_Area" localSheetId="19">'OCTUBRE 2023 g'!$A$1:$F$22</definedName>
    <definedName name="_xlnm.Print_Area" localSheetId="17">'SEPTIEMBRE 2023(g)'!$A$1:$F$22</definedName>
  </definedNames>
  <calcPr fullCalcOnLoad="1"/>
</workbook>
</file>

<file path=xl/comments9.xml><?xml version="1.0" encoding="utf-8"?>
<comments xmlns="http://schemas.openxmlformats.org/spreadsheetml/2006/main">
  <authors>
    <author>JOSE</author>
  </authors>
  <commentList>
    <comment ref="F1" authorId="0">
      <text>
        <r>
          <rPr>
            <b/>
            <sz val="9"/>
            <rFont val="Tahoma"/>
            <family val="2"/>
          </rPr>
          <t>JOSE: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<sst xmlns="http://schemas.openxmlformats.org/spreadsheetml/2006/main" count="1498" uniqueCount="217">
  <si>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</si>
  <si>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</si>
  <si>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</si>
  <si>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</si>
  <si>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</si>
  <si>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</si>
  <si>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</si>
  <si>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>Ingresos</t>
  </si>
  <si>
    <t>Gastos</t>
  </si>
  <si>
    <t>Financiamiento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</si>
  <si>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</si>
  <si>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</si>
  <si>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</si>
  <si>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</si>
  <si>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</si>
  <si>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</si>
  <si>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</si>
  <si>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</si>
  <si>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</si>
  <si>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GASTOS CORRIENTES</t>
  </si>
  <si>
    <t>1.1.1</t>
  </si>
  <si>
    <t>ADMINISTRACIÓN GENERAL</t>
  </si>
  <si>
    <t>1.2.1</t>
  </si>
  <si>
    <t>ADMINISTRACIÓN FINANCIERA</t>
  </si>
  <si>
    <t>TOTAL GASTOS CORRIENTES</t>
  </si>
  <si>
    <t>GASTOS DE INVERSIÓN</t>
  </si>
  <si>
    <t>2.1.1</t>
  </si>
  <si>
    <t>EDUCACIÓN Y CULTURA</t>
  </si>
  <si>
    <t>2.1.2</t>
  </si>
  <si>
    <t>2.2.3</t>
  </si>
  <si>
    <t>CUERPO DE BOMBEROS</t>
  </si>
  <si>
    <t>3.1.1</t>
  </si>
  <si>
    <t>PLANIFICACIÓN URBANA Y RURAL</t>
  </si>
  <si>
    <t>3.2.1</t>
  </si>
  <si>
    <t>AMBIENTE</t>
  </si>
  <si>
    <t>3.3.1</t>
  </si>
  <si>
    <t>AGUA POTABLE Y ALCANTARILLADO</t>
  </si>
  <si>
    <t>3.5.1</t>
  </si>
  <si>
    <t>TRANSPORTE Y SEGURIDAD VIAL</t>
  </si>
  <si>
    <t>3.6.1</t>
  </si>
  <si>
    <t>OTROS SERVICIOS COMUNALES</t>
  </si>
  <si>
    <t>5.1.1</t>
  </si>
  <si>
    <t>GASTOS COMUNES DE LA ENTIDAD</t>
  </si>
  <si>
    <t>INGRESOS CORRIENTES</t>
  </si>
  <si>
    <t>IMPUESTOS</t>
  </si>
  <si>
    <t>SEGURIDAD SOCIAL</t>
  </si>
  <si>
    <t>TASAS Y CONTRIBUCIONES</t>
  </si>
  <si>
    <t>VENTAS DE BIENES Y SERVICIOS</t>
  </si>
  <si>
    <t>APORTE FISCAL CORRIENTE</t>
  </si>
  <si>
    <t>RENTAS DE INVERSIONES Y MULTAS</t>
  </si>
  <si>
    <t>TRANSFERENCIAS Y DONACIONES C.</t>
  </si>
  <si>
    <t>OTROS INGRESOS</t>
  </si>
  <si>
    <t>TOTAL INGRESOS CORRIENTES</t>
  </si>
  <si>
    <t>INGRESOS DE INVERSIÓN</t>
  </si>
  <si>
    <t>VENTAS DE ACTIVOS NO FINANC.</t>
  </si>
  <si>
    <t>APORTE FISCAL DE CAPITAL</t>
  </si>
  <si>
    <t>RECUPERACION DE INVERSIONES</t>
  </si>
  <si>
    <t>TRANS. Y DONACIONES DE CAPITAL</t>
  </si>
  <si>
    <t>TOTAL INGRESOS DE INVERSIÓN</t>
  </si>
  <si>
    <t>Fondos Propios</t>
  </si>
  <si>
    <t xml:space="preserve">DIRECCIÓN FINANIERA </t>
  </si>
  <si>
    <t>MENSUAL</t>
  </si>
  <si>
    <t>JUSTICIA, POLICIA Y VILANCIA</t>
  </si>
  <si>
    <t>FINANCIAMIENTO PUBLICO</t>
  </si>
  <si>
    <t>SALDOS DISPONIBLES</t>
  </si>
  <si>
    <t>CUENTAS PENDIENTES POR COBRAR</t>
  </si>
  <si>
    <t>TOTAL</t>
  </si>
  <si>
    <t xml:space="preserve">TOTAL </t>
  </si>
  <si>
    <t>Link para descargar las Ceduas de Gastos MENSUAL</t>
  </si>
  <si>
    <t>7 8 9</t>
  </si>
  <si>
    <t>2 3</t>
  </si>
  <si>
    <r>
      <t xml:space="preserve">Resultados operativos 
</t>
    </r>
    <r>
      <rPr>
        <sz val="10"/>
        <rFont val="Century Gothic"/>
        <family val="2"/>
      </rPr>
      <t>(% de gestión cumplida)</t>
    </r>
  </si>
  <si>
    <t>ANUAL</t>
  </si>
  <si>
    <t>Ing. Com. Leonardo Cueva Jiménez</t>
  </si>
  <si>
    <t>Link para descargar las CeduLas de Ingresos y Gastos 2016</t>
  </si>
  <si>
    <t>Link para descargar la Ordenanza Presupustaria 2018</t>
  </si>
  <si>
    <t>Link para descargar las CeduLas de Ingresos y Gastos 2017</t>
  </si>
  <si>
    <t>Link para descargar las CeduLas de Ingresos y Gastos 2019</t>
  </si>
  <si>
    <t>1.1.2</t>
  </si>
  <si>
    <t>1.1.3</t>
  </si>
  <si>
    <t>1.1.5</t>
  </si>
  <si>
    <t>SECRETARIA GENERAL</t>
  </si>
  <si>
    <t>1.1.6</t>
  </si>
  <si>
    <t>UNIDAD DE PROCURADURIA SINDICA</t>
  </si>
  <si>
    <t>1.1.7</t>
  </si>
  <si>
    <t xml:space="preserve">COORDINACION GESTION DE COMUNICACIÓN </t>
  </si>
  <si>
    <t>1.4.1</t>
  </si>
  <si>
    <t>UNIDAD DE REGISTRO DE LA PROPIEDAD</t>
  </si>
  <si>
    <t>DIREC. NACIONAL. TURISMO Y ECONO PRODUCTIVO</t>
  </si>
  <si>
    <t>2.2.1</t>
  </si>
  <si>
    <t>JUNTA CANTONAL DE PROTECCION DE DERECHO</t>
  </si>
  <si>
    <t xml:space="preserve">OBRAS PUBLICAS </t>
  </si>
  <si>
    <t>GESTION AMBIENTAL</t>
  </si>
  <si>
    <t xml:space="preserve">EDMUNDO RODRIGO GUERRERO NARVÀEZ </t>
  </si>
  <si>
    <t>edmundo_rodrigo18@hotmail.com</t>
  </si>
  <si>
    <t>Link para descargar las CeduLas de Ingresos y Gastos 2021</t>
  </si>
  <si>
    <t>DESARROLLO  CULTURAL Y NACIONALIDADES</t>
  </si>
  <si>
    <t>ORDENAMINETO T PLANIFICACIÓN URBANA Y RURAL</t>
  </si>
  <si>
    <t xml:space="preserve">UNIDAD SECRETARIA GENERAL </t>
  </si>
  <si>
    <t>Unidad De Procuraduria Sindica</t>
  </si>
  <si>
    <t xml:space="preserve"> Coordinacion De Gesti.de Comunicac.</t>
  </si>
  <si>
    <t>Registro De La Propiedad Y Mercantil</t>
  </si>
  <si>
    <t xml:space="preserve"> Direccion De Nacion, Turis. Y Econ. Prod</t>
  </si>
  <si>
    <t xml:space="preserve"> Junta Cantonal De Proteccion De Derechos</t>
  </si>
  <si>
    <t>OTROS SERVICIOS COMUNALES (OBRAS PUBLICAS)</t>
  </si>
  <si>
    <t>3.7.1</t>
  </si>
  <si>
    <t xml:space="preserve"> Proyecto Forestal La Troncal</t>
  </si>
  <si>
    <t>COMISARIA MUNICIPAL SEG.CIUDAD</t>
  </si>
  <si>
    <t xml:space="preserve">SECRETARIA GENERAL </t>
  </si>
  <si>
    <t>PROCURADURIA SINDICA</t>
  </si>
  <si>
    <t>Desarrollo Cultural Y Nacion</t>
  </si>
  <si>
    <t>Junta Cantonal De Proteccion De Derechos</t>
  </si>
  <si>
    <t>Planific. Y Ordenamiento Territorial</t>
  </si>
  <si>
    <r>
      <rPr>
        <sz val="11"/>
        <color indexed="10"/>
        <rFont val="Calibri"/>
        <family val="2"/>
      </rPr>
      <t>5.1</t>
    </r>
    <r>
      <rPr>
        <sz val="11"/>
        <color theme="1"/>
        <rFont val="Calibri"/>
        <family val="2"/>
      </rPr>
      <t>.3.1.1</t>
    </r>
  </si>
  <si>
    <t xml:space="preserve"> Obras Públicas</t>
  </si>
  <si>
    <t xml:space="preserve"> Agua Potable Y Alcantarillado</t>
  </si>
  <si>
    <t xml:space="preserve"> Ambiental Y Servicios Municipales</t>
  </si>
  <si>
    <t>1.- Direccion Gestión Administrativa</t>
  </si>
  <si>
    <t xml:space="preserve"> 2.- Gestión Financiera</t>
  </si>
  <si>
    <t>3.- Comisaría Municipal Y Seguridad Ciudadan</t>
  </si>
  <si>
    <t xml:space="preserve"> 5.- Unidad De Secretaria General</t>
  </si>
  <si>
    <t xml:space="preserve"> 6.- Unidad De Procuraduria Sindica</t>
  </si>
  <si>
    <t>7.- Coordinacion De Gesti.de Comunicac.</t>
  </si>
  <si>
    <t>Unidad De Registro De La Propiedad Y Mercantil</t>
  </si>
  <si>
    <t>1.- Desarrollo Cultural Y Nacion.</t>
  </si>
  <si>
    <t xml:space="preserve"> 2.- Direccion De Nacion, Turis. Y Econ. Prod</t>
  </si>
  <si>
    <t xml:space="preserve"> 1.- Junta Cantonal De Proteccion De Derechos</t>
  </si>
  <si>
    <t>1.- Planific. Y Ordenamiento Territorial</t>
  </si>
  <si>
    <t xml:space="preserve"> 1.- Obras Públicas</t>
  </si>
  <si>
    <t>1.- Agua Potable Y Alcantarillado</t>
  </si>
  <si>
    <t xml:space="preserve"> 1.- Gestión Ambiental Y Servicios Municipales</t>
  </si>
  <si>
    <t xml:space="preserve"> 1: Proyecto Forestal La Troncal</t>
  </si>
  <si>
    <t>1. Gastos Comunes De La Entidad Y Serv. Deud</t>
  </si>
  <si>
    <t>Licenciado. Edmundo R. Guerrero N.</t>
  </si>
  <si>
    <t>edmundo.guerrero@cascales.gob.ec</t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</si>
  <si>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EL DORADO DE CASCALES</t>
    </r>
    <r>
      <rPr>
        <b/>
        <sz val="12"/>
        <color indexed="8"/>
        <rFont val="Century Gothic"/>
        <family val="2"/>
      </rPr>
      <t xml:space="preserve">                                                                     DIRECCIÓN FINANCIERA</t>
    </r>
  </si>
  <si>
    <t xml:space="preserve">Licenciado </t>
  </si>
  <si>
    <t>edmundo_rodrigo18@hotmail.cm</t>
  </si>
  <si>
    <t>Licenciado Edmundo R. Guerrero N</t>
  </si>
  <si>
    <t>edmundo_rodrigo18@hotmail.co</t>
  </si>
  <si>
    <t>Licenciado Edmundo R. Guerrero N.</t>
  </si>
  <si>
    <t xml:space="preserve"> -     </t>
  </si>
  <si>
    <t xml:space="preserve"> Planific. Y Ordenamiento Territorial</t>
  </si>
  <si>
    <t>Link para descargar las Cedulas de Gastos MENSUAL</t>
  </si>
  <si>
    <t>Link para descargar las Cedulas de Ingresos y Gastos 2021</t>
  </si>
  <si>
    <t>Subp. 1. Gastos Comunes De La Entidad Y Serv. Deud</t>
  </si>
  <si>
    <t>Subgrupo 1.- Planific. Y Ordenamiento Territorial</t>
  </si>
  <si>
    <t>LISTO JULIO 2021</t>
  </si>
  <si>
    <t>Subp. 5.- Unidad De Secretaria General</t>
  </si>
  <si>
    <t>Subp. 6.- Unidad De Procuraduria Sindica</t>
  </si>
  <si>
    <t>Subp. 7.- Coordinacion De Gesti.de Comunicac.</t>
  </si>
  <si>
    <t>Subp. 1.- Junta Cantonal De Proteccion De Derechos</t>
  </si>
  <si>
    <t>Subprog 1.- Obras Públicas</t>
  </si>
  <si>
    <t>Subprograma 1.- Agua Potable Y Alcantarillado</t>
  </si>
  <si>
    <t>Subp 1: Proyecto Forestal La Troncal</t>
  </si>
  <si>
    <t>Subp. 2.- Direccion De Nacion, Turis. Y Econ. Prod</t>
  </si>
  <si>
    <t>Subp 1.- Gestión Ambiental Y Servicios Municipales</t>
  </si>
  <si>
    <t xml:space="preserve"> DEL 2022</t>
  </si>
  <si>
    <t>Monto total del presupuesto anual liquidado (EJERCICIO 2022)</t>
  </si>
  <si>
    <t>Monto total del presupuesto Mensual 2022</t>
  </si>
  <si>
    <t>EDMUNDO RODRIGO GUERRERO NARVÁEZ</t>
  </si>
  <si>
    <t xml:space="preserve">EDMUNDO RODRIGO GUERRERO NARVAEZ </t>
  </si>
  <si>
    <t>3.8.1</t>
  </si>
  <si>
    <t>Proyecto Saneamiento Celdas De Residuos Solidos</t>
  </si>
  <si>
    <t xml:space="preserve"> 1. Proyecto Saneamiento Celdas De Residuos Solidos</t>
  </si>
  <si>
    <t>Monto MENSUAL del presupuesto DE FEBRERO 2023</t>
  </si>
  <si>
    <t>28 DE FEBRERO DEL 2023</t>
  </si>
  <si>
    <t>Monto MENSUAL del presupuesto DE ENERO 2023</t>
  </si>
  <si>
    <t>INGRESOS 2023</t>
  </si>
  <si>
    <t>GASTOS 2023</t>
  </si>
  <si>
    <t>Monto MENSUAL del presupuesto DE MARZO 2023</t>
  </si>
  <si>
    <t>31 DE MARZO DEL 2023</t>
  </si>
  <si>
    <t>Monto MENSUAL del presupuesto DE ABRIL 2023</t>
  </si>
  <si>
    <t>30 DE ABRIL DEL 2023</t>
  </si>
  <si>
    <t>Monto MENSUAL del presupuesto DE MAYO 2023</t>
  </si>
  <si>
    <t>31 DE MAYO DEL 2023</t>
  </si>
  <si>
    <t>Monto MENSUAL del presupuesto DE JUNIO 2023</t>
  </si>
  <si>
    <t>30 DE JUNIO DEL 2023</t>
  </si>
  <si>
    <t>Monto MENSUAL del presupuesto DE JULIO 2023</t>
  </si>
  <si>
    <t>31 DE JULIO DEL 2023</t>
  </si>
  <si>
    <t>Monto MENSUAL del presupuesto DE AGOSTO 2023</t>
  </si>
  <si>
    <t>31 DE AGOSTO DEL 2023</t>
  </si>
  <si>
    <t>Monto MENSUAL del presupuesto DE SEPTIEMBRE 2023</t>
  </si>
  <si>
    <t>30 DE SEPTIEMBRE DEL 2023</t>
  </si>
  <si>
    <t>Monto MENSUAL del presupuesto DE OCTUBRE 2023</t>
  </si>
  <si>
    <t>ANUAL ACUMULADO ENERO OCTUBRE  2023</t>
  </si>
  <si>
    <t>31 DE OCTUBRE DEL 2023</t>
  </si>
  <si>
    <t>Monto MENSUAL del presupuesto DE NOVIEMBRE 2023</t>
  </si>
  <si>
    <t>30 DE NOVIEMBRE DEL 2023</t>
  </si>
  <si>
    <t>ANUAL ACUMULADO ENERO NOVIEMBRE   2023</t>
  </si>
  <si>
    <t>Monto MENSUAL del presupuesto DE DICIEMBRE 2023</t>
  </si>
  <si>
    <t>ANUAL ACUMULADO ENERO DICIEMBRE   2023</t>
  </si>
  <si>
    <t>31 DE DICIEMBRE DEL 2023</t>
  </si>
  <si>
    <t>ANUAL ACUMULADO ENERO SEPTIEMBRE 2023</t>
  </si>
  <si>
    <t>ANUAL ACUMULADO ENERO AGOSTO 2023</t>
  </si>
  <si>
    <t>Monto total del presupuesto anual liquidado (ENERO A JULIO EJERCICIO 2023)</t>
  </si>
  <si>
    <t>Monto total del presupuesto anual liquidado (EJERCICIO 2023) ACUMULADO ENERO A JUNIO 2023</t>
  </si>
  <si>
    <t>Monto total del presupuesto anual liquidado (EJERCICIO DE ENERO A MAYO  2023)</t>
  </si>
  <si>
    <t>Monto total del presupuesto anual liquidado (EJERCICIO 2023) Acumulado al 30 de Abril</t>
  </si>
  <si>
    <t>Monto total del presupuesto anual liquidado (EJERCICIO ENERO A MARZO 2023 )</t>
  </si>
  <si>
    <t>Monto total del presupuesto anual liquidado (EJERCICIO ENERO A FEBRERO 2023)</t>
  </si>
  <si>
    <t>Monto total del presupuesto anual liquidado (EJERCICIO ENERO  2023)</t>
  </si>
  <si>
    <t>Link para descargar las CeduLas de Ingresos y Gastos 2023</t>
  </si>
  <si>
    <t>31 DE ENERO DEL 2023</t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</si>
  <si>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SUCUMBÍOS - </t>
    </r>
    <r>
      <rPr>
        <b/>
        <sz val="12"/>
        <color indexed="8"/>
        <rFont val="Century Gothic"/>
        <family val="2"/>
      </rPr>
      <t>DIRECCIÓN FINANCIERA</t>
    </r>
  </si>
  <si>
    <r>
      <t xml:space="preserve">GOBIERNO AUTÓNOMO DESCENTRALIZADO MUNICIPAL DEL CANTÓN SUCUMBÍOS - </t>
    </r>
    <r>
      <rPr>
        <b/>
        <sz val="12"/>
        <color indexed="8"/>
        <rFont val="Century Gothic"/>
        <family val="2"/>
      </rPr>
      <t>DIRECCIÓN  FINANCIERA</t>
    </r>
  </si>
  <si>
    <r>
      <t xml:space="preserve">GOBIERNO AUTÓNOMO DESCENTRALIZADO MUNICIPAL DEL CANTÓN-SUCUMBÍOS </t>
    </r>
    <r>
      <rPr>
        <b/>
        <sz val="12"/>
        <color indexed="8"/>
        <rFont val="Century Gothic"/>
        <family val="2"/>
      </rPr>
      <t>DIRECCIÓN FINANCIERA</t>
    </r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</si>
  <si>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 SUCUMBÍOS </t>
    </r>
    <r>
      <rPr>
        <b/>
        <sz val="12"/>
        <color indexed="8"/>
        <rFont val="Century Gothic"/>
        <family val="2"/>
      </rPr>
      <t xml:space="preserve">            DIRECCIÓN FINANCIERA</t>
    </r>
  </si>
  <si>
    <r>
      <t>GOBIERNO AUTÓNOMO DESCENTRALIZADO MUNICIPAL DEL CANTÓN</t>
    </r>
    <r>
      <rPr>
        <b/>
        <sz val="14"/>
        <color indexed="8"/>
        <rFont val="Century Gothic"/>
        <family val="2"/>
      </rPr>
      <t xml:space="preserve"> SUCUMBÍOS</t>
    </r>
    <r>
      <rPr>
        <b/>
        <sz val="12"/>
        <color indexed="8"/>
        <rFont val="Century Gothic"/>
        <family val="2"/>
      </rPr>
      <t xml:space="preserve">            DIRECCIÓN FINANCIERA</t>
    </r>
  </si>
  <si>
    <r>
      <t>GOBIERNO   AUTÓNOMO   DESCENTRALIZADO MUNICIPAL DEL CANTÓN</t>
    </r>
    <r>
      <rPr>
        <b/>
        <sz val="14"/>
        <color indexed="8"/>
        <rFont val="Century Gothic"/>
        <family val="2"/>
      </rPr>
      <t xml:space="preserve"> SUCUMBÍOS</t>
    </r>
    <r>
      <rPr>
        <b/>
        <sz val="12"/>
        <color indexed="8"/>
        <rFont val="Century Gothic"/>
        <family val="2"/>
      </rPr>
      <t xml:space="preserve">            DIRECCIÓN FINANCIERA</t>
    </r>
  </si>
  <si>
    <t>GOBIERNO      AUTÓNOMO     DESCENTRALIZADO      MUNICIPAL      DEL     CANTÓN       SUCUMBÍOS            DIRECCIÓN FINANCIERA</t>
  </si>
  <si>
    <t>1.3.1</t>
  </si>
  <si>
    <t>3.-  Justicia Policia y Vigilancia</t>
  </si>
  <si>
    <t>3.4.1</t>
  </si>
  <si>
    <t xml:space="preserve"> 1.- </t>
  </si>
  <si>
    <t xml:space="preserve"> 1: </t>
  </si>
  <si>
    <t xml:space="preserve">3.- Justicia Policia y Vigilancia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</si>
</sst>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[$-300A]d&quot; de &quot;mmmm&quot; de &quot;yyyy;@"/>
    <numFmt numFmtId="191" formatCode="#,##0.00;\-#,##0.00;0.00"/>
    <numFmt numFmtId="192" formatCode="[$-300A]dddd\,\ d\ &quot;de&quot;\ mmmm\ &quot;de&quot;\ yyyy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12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entury Gothic"/>
      <family val="2"/>
    </font>
    <font>
      <b/>
      <u val="single"/>
      <sz val="10"/>
      <color indexed="12"/>
      <name val="Century Gothic"/>
      <family val="2"/>
    </font>
    <font>
      <sz val="9"/>
      <color indexed="8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60"/>
      <name val="Calibri"/>
      <family val="2"/>
    </font>
    <font>
      <b/>
      <sz val="11"/>
      <color indexed="40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3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53"/>
      <name val="Arial"/>
      <family val="2"/>
    </font>
    <font>
      <sz val="12"/>
      <color indexed="10"/>
      <name val="Calibri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b/>
      <sz val="10"/>
      <color indexed="36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entury Gothic"/>
      <family val="2"/>
    </font>
    <font>
      <b/>
      <sz val="10"/>
      <color indexed="12"/>
      <name val="Century Gothic"/>
      <family val="2"/>
    </font>
    <font>
      <b/>
      <sz val="12"/>
      <color indexed="9"/>
      <name val="Century Gothic"/>
      <family val="2"/>
    </font>
    <font>
      <u val="single"/>
      <sz val="9"/>
      <color indexed="12"/>
      <name val="Century Gothic"/>
      <family val="2"/>
    </font>
    <font>
      <b/>
      <sz val="9"/>
      <color indexed="62"/>
      <name val="Century Gothic"/>
      <family val="2"/>
    </font>
    <font>
      <b/>
      <sz val="10"/>
      <color indexed="8"/>
      <name val="Calibri"/>
      <family val="2"/>
    </font>
    <font>
      <b/>
      <sz val="11"/>
      <color indexed="12"/>
      <name val="Century Gothic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u val="single"/>
      <sz val="7"/>
      <color indexed="12"/>
      <name val="Century Gothic"/>
      <family val="2"/>
    </font>
    <font>
      <b/>
      <sz val="12"/>
      <color indexed="60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0"/>
      <name val="Arial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entury Gothic"/>
      <family val="2"/>
    </font>
    <font>
      <b/>
      <u val="single"/>
      <sz val="10"/>
      <color theme="10"/>
      <name val="Century Gothic"/>
      <family val="2"/>
    </font>
    <font>
      <sz val="9"/>
      <color theme="1"/>
      <name val="Century Gothic"/>
      <family val="2"/>
    </font>
    <font>
      <b/>
      <sz val="11"/>
      <color theme="4"/>
      <name val="Century Gothic"/>
      <family val="2"/>
    </font>
    <font>
      <b/>
      <sz val="11"/>
      <color rgb="FFC00000"/>
      <name val="Calibri"/>
      <family val="2"/>
    </font>
    <font>
      <b/>
      <sz val="11"/>
      <color rgb="FF00B0F0"/>
      <name val="Calibri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0070C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theme="9" tint="-0.24997000396251678"/>
      <name val="Arial"/>
      <family val="2"/>
    </font>
    <font>
      <sz val="12"/>
      <color rgb="FFFF0000"/>
      <name val="Calibri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0"/>
      <color rgb="FF7030A0"/>
      <name val="Calibri"/>
      <family val="2"/>
    </font>
    <font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2"/>
      <color theme="0"/>
      <name val="Century Gothic"/>
      <family val="2"/>
    </font>
    <font>
      <u val="single"/>
      <sz val="9"/>
      <color theme="10"/>
      <name val="Century Gothic"/>
      <family val="2"/>
    </font>
    <font>
      <b/>
      <sz val="9"/>
      <color theme="4"/>
      <name val="Century Gothic"/>
      <family val="2"/>
    </font>
    <font>
      <b/>
      <sz val="10"/>
      <color theme="1"/>
      <name val="Century Gothic"/>
      <family val="2"/>
    </font>
    <font>
      <b/>
      <sz val="10"/>
      <color theme="10"/>
      <name val="Century Gothic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0"/>
      <name val="Century Gothic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u val="single"/>
      <sz val="7"/>
      <color theme="10"/>
      <name val="Century Gothic"/>
      <family val="2"/>
    </font>
    <font>
      <b/>
      <sz val="12"/>
      <color rgb="FF974706"/>
      <name val="Calibri"/>
      <family val="2"/>
    </font>
    <font>
      <b/>
      <sz val="11"/>
      <color rgb="FF974706"/>
      <name val="Calibri"/>
      <family val="2"/>
    </font>
    <font>
      <b/>
      <sz val="2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9" fillId="21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3" fillId="0" borderId="8" applyNumberFormat="0" applyFill="0" applyAlignment="0" applyProtection="0"/>
    <xf numFmtId="0" fontId="94" fillId="0" borderId="9" applyNumberFormat="0" applyFill="0" applyAlignment="0" applyProtection="0"/>
  </cellStyleXfs>
  <cellXfs count="5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30" fillId="33" borderId="10" xfId="0" applyNumberFormat="1" applyFont="1" applyFill="1" applyBorder="1" applyAlignment="1">
      <alignment vertical="center" wrapText="1"/>
    </xf>
    <xf numFmtId="0" fontId="94" fillId="33" borderId="0" xfId="0" applyFont="1" applyFill="1" applyAlignment="1">
      <alignment/>
    </xf>
    <xf numFmtId="4" fontId="30" fillId="33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95" fillId="33" borderId="0" xfId="0" applyFont="1" applyFill="1" applyAlignment="1">
      <alignment/>
    </xf>
    <xf numFmtId="0" fontId="95" fillId="0" borderId="0" xfId="0" applyFont="1" applyAlignment="1">
      <alignment/>
    </xf>
    <xf numFmtId="4" fontId="30" fillId="33" borderId="11" xfId="0" applyNumberFormat="1" applyFont="1" applyFill="1" applyBorder="1" applyAlignment="1">
      <alignment vertical="center" wrapText="1"/>
    </xf>
    <xf numFmtId="4" fontId="33" fillId="33" borderId="10" xfId="0" applyNumberFormat="1" applyFont="1" applyFill="1" applyBorder="1" applyAlignment="1">
      <alignment horizontal="left"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0" xfId="0" applyNumberFormat="1" applyFont="1" applyFill="1" applyBorder="1" applyAlignment="1">
      <alignment vertical="center" wrapText="1"/>
    </xf>
    <xf numFmtId="10" fontId="30" fillId="33" borderId="11" xfId="0" applyNumberFormat="1" applyFont="1" applyFill="1" applyBorder="1" applyAlignment="1">
      <alignment horizontal="center" vertical="center" wrapText="1"/>
    </xf>
    <xf numFmtId="0" fontId="90" fillId="33" borderId="0" xfId="0" applyFont="1" applyFill="1" applyAlignment="1">
      <alignment/>
    </xf>
    <xf numFmtId="0" fontId="0" fillId="0" borderId="0" xfId="0" applyAlignment="1">
      <alignment horizontal="center"/>
    </xf>
    <xf numFmtId="0" fontId="94" fillId="0" borderId="13" xfId="0" applyFont="1" applyBorder="1" applyAlignment="1">
      <alignment/>
    </xf>
    <xf numFmtId="0" fontId="94" fillId="0" borderId="14" xfId="0" applyFont="1" applyBorder="1" applyAlignment="1">
      <alignment/>
    </xf>
    <xf numFmtId="0" fontId="94" fillId="0" borderId="14" xfId="0" applyFont="1" applyBorder="1" applyAlignment="1">
      <alignment/>
    </xf>
    <xf numFmtId="14" fontId="94" fillId="0" borderId="14" xfId="0" applyNumberFormat="1" applyFont="1" applyBorder="1" applyAlignment="1">
      <alignment/>
    </xf>
    <xf numFmtId="14" fontId="9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6" fillId="34" borderId="10" xfId="46" applyFont="1" applyFill="1" applyBorder="1" applyAlignment="1" applyProtection="1">
      <alignment horizontal="center" vertical="center" wrapText="1"/>
      <protection/>
    </xf>
    <xf numFmtId="0" fontId="31" fillId="34" borderId="18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94" fillId="0" borderId="0" xfId="0" applyFont="1" applyAlignment="1">
      <alignment/>
    </xf>
    <xf numFmtId="0" fontId="97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 textRotation="255"/>
    </xf>
    <xf numFmtId="4" fontId="94" fillId="0" borderId="20" xfId="0" applyNumberFormat="1" applyFont="1" applyBorder="1" applyAlignment="1">
      <alignment/>
    </xf>
    <xf numFmtId="0" fontId="94" fillId="0" borderId="21" xfId="0" applyFont="1" applyBorder="1" applyAlignment="1">
      <alignment/>
    </xf>
    <xf numFmtId="4" fontId="94" fillId="0" borderId="22" xfId="0" applyNumberFormat="1" applyFont="1" applyBorder="1" applyAlignment="1">
      <alignment/>
    </xf>
    <xf numFmtId="0" fontId="94" fillId="0" borderId="23" xfId="0" applyFont="1" applyBorder="1" applyAlignment="1">
      <alignment/>
    </xf>
    <xf numFmtId="4" fontId="94" fillId="0" borderId="21" xfId="0" applyNumberFormat="1" applyFont="1" applyBorder="1" applyAlignment="1">
      <alignment/>
    </xf>
    <xf numFmtId="0" fontId="99" fillId="0" borderId="0" xfId="0" applyFont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0" fillId="34" borderId="10" xfId="46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0" fontId="6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99" fillId="33" borderId="0" xfId="0" applyFont="1" applyFill="1" applyAlignment="1">
      <alignment/>
    </xf>
    <xf numFmtId="0" fontId="101" fillId="33" borderId="0" xfId="0" applyFont="1" applyFill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85" fillId="0" borderId="11" xfId="46" applyFill="1" applyBorder="1" applyAlignment="1" applyProtection="1">
      <alignment horizontal="center" vertical="center" wrapText="1"/>
      <protection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" fontId="90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 horizontal="right"/>
    </xf>
    <xf numFmtId="4" fontId="103" fillId="0" borderId="20" xfId="0" applyNumberFormat="1" applyFont="1" applyBorder="1" applyAlignment="1">
      <alignment/>
    </xf>
    <xf numFmtId="4" fontId="103" fillId="0" borderId="20" xfId="0" applyNumberFormat="1" applyFont="1" applyBorder="1" applyAlignment="1">
      <alignment vertical="center"/>
    </xf>
    <xf numFmtId="4" fontId="104" fillId="0" borderId="22" xfId="0" applyNumberFormat="1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179" fontId="0" fillId="0" borderId="0" xfId="0" applyNumberFormat="1" applyAlignment="1">
      <alignment/>
    </xf>
    <xf numFmtId="4" fontId="105" fillId="0" borderId="17" xfId="0" applyNumberFormat="1" applyFont="1" applyBorder="1" applyAlignment="1">
      <alignment/>
    </xf>
    <xf numFmtId="4" fontId="105" fillId="0" borderId="17" xfId="0" applyNumberFormat="1" applyFont="1" applyBorder="1" applyAlignment="1">
      <alignment/>
    </xf>
    <xf numFmtId="4" fontId="105" fillId="0" borderId="17" xfId="0" applyNumberFormat="1" applyFont="1" applyBorder="1" applyAlignment="1">
      <alignment horizontal="right"/>
    </xf>
    <xf numFmtId="2" fontId="105" fillId="0" borderId="17" xfId="0" applyNumberFormat="1" applyFont="1" applyBorder="1" applyAlignment="1">
      <alignment/>
    </xf>
    <xf numFmtId="4" fontId="90" fillId="0" borderId="17" xfId="0" applyNumberFormat="1" applyFont="1" applyBorder="1" applyAlignment="1">
      <alignment horizontal="right"/>
    </xf>
    <xf numFmtId="4" fontId="106" fillId="0" borderId="17" xfId="0" applyNumberFormat="1" applyFont="1" applyBorder="1" applyAlignment="1">
      <alignment/>
    </xf>
    <xf numFmtId="4" fontId="106" fillId="0" borderId="17" xfId="0" applyNumberFormat="1" applyFont="1" applyBorder="1" applyAlignment="1">
      <alignment horizontal="right"/>
    </xf>
    <xf numFmtId="43" fontId="0" fillId="0" borderId="0" xfId="49" applyFont="1" applyAlignment="1">
      <alignment horizontal="right"/>
    </xf>
    <xf numFmtId="4" fontId="107" fillId="0" borderId="20" xfId="0" applyNumberFormat="1" applyFont="1" applyBorder="1" applyAlignment="1">
      <alignment/>
    </xf>
    <xf numFmtId="0" fontId="94" fillId="0" borderId="0" xfId="0" applyFont="1" applyBorder="1" applyAlignment="1">
      <alignment horizontal="left"/>
    </xf>
    <xf numFmtId="0" fontId="97" fillId="0" borderId="16" xfId="0" applyNumberFormat="1" applyFont="1" applyBorder="1" applyAlignment="1">
      <alignment horizontal="center" vertical="center" textRotation="255"/>
    </xf>
    <xf numFmtId="4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 horizontal="right"/>
    </xf>
    <xf numFmtId="4" fontId="46" fillId="0" borderId="17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0" fontId="94" fillId="0" borderId="0" xfId="0" applyFont="1" applyBorder="1" applyAlignment="1">
      <alignment horizontal="left"/>
    </xf>
    <xf numFmtId="43" fontId="0" fillId="0" borderId="10" xfId="49" applyFont="1" applyBorder="1" applyAlignment="1">
      <alignment/>
    </xf>
    <xf numFmtId="43" fontId="0" fillId="0" borderId="24" xfId="49" applyFont="1" applyBorder="1" applyAlignment="1">
      <alignment/>
    </xf>
    <xf numFmtId="0" fontId="0" fillId="0" borderId="25" xfId="0" applyBorder="1" applyAlignment="1">
      <alignment/>
    </xf>
    <xf numFmtId="43" fontId="90" fillId="0" borderId="26" xfId="49" applyFont="1" applyBorder="1" applyAlignment="1">
      <alignment/>
    </xf>
    <xf numFmtId="0" fontId="0" fillId="0" borderId="27" xfId="0" applyBorder="1" applyAlignment="1">
      <alignment/>
    </xf>
    <xf numFmtId="43" fontId="90" fillId="0" borderId="10" xfId="49" applyFont="1" applyBorder="1" applyAlignment="1">
      <alignment/>
    </xf>
    <xf numFmtId="43" fontId="90" fillId="0" borderId="28" xfId="49" applyFont="1" applyBorder="1" applyAlignment="1">
      <alignment/>
    </xf>
    <xf numFmtId="4" fontId="94" fillId="0" borderId="29" xfId="0" applyNumberFormat="1" applyFont="1" applyBorder="1" applyAlignment="1">
      <alignment/>
    </xf>
    <xf numFmtId="4" fontId="107" fillId="0" borderId="30" xfId="0" applyNumberFormat="1" applyFont="1" applyBorder="1" applyAlignment="1">
      <alignment vertical="center"/>
    </xf>
    <xf numFmtId="43" fontId="105" fillId="0" borderId="27" xfId="49" applyFont="1" applyBorder="1" applyAlignment="1">
      <alignment/>
    </xf>
    <xf numFmtId="43" fontId="105" fillId="0" borderId="31" xfId="49" applyFont="1" applyBorder="1" applyAlignment="1">
      <alignment/>
    </xf>
    <xf numFmtId="43" fontId="105" fillId="0" borderId="26" xfId="49" applyFont="1" applyBorder="1" applyAlignment="1">
      <alignment/>
    </xf>
    <xf numFmtId="0" fontId="0" fillId="0" borderId="28" xfId="0" applyBorder="1" applyAlignment="1">
      <alignment/>
    </xf>
    <xf numFmtId="0" fontId="105" fillId="0" borderId="32" xfId="0" applyFont="1" applyBorder="1" applyAlignment="1">
      <alignment/>
    </xf>
    <xf numFmtId="43" fontId="107" fillId="0" borderId="21" xfId="0" applyNumberFormat="1" applyFont="1" applyBorder="1" applyAlignment="1">
      <alignment vertical="center"/>
    </xf>
    <xf numFmtId="4" fontId="90" fillId="0" borderId="16" xfId="0" applyNumberFormat="1" applyFont="1" applyBorder="1" applyAlignment="1">
      <alignment/>
    </xf>
    <xf numFmtId="0" fontId="0" fillId="0" borderId="33" xfId="0" applyBorder="1" applyAlignment="1">
      <alignment/>
    </xf>
    <xf numFmtId="0" fontId="97" fillId="0" borderId="16" xfId="0" applyFont="1" applyBorder="1" applyAlignment="1">
      <alignment horizontal="center" vertical="center"/>
    </xf>
    <xf numFmtId="0" fontId="105" fillId="0" borderId="14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4" fontId="105" fillId="0" borderId="0" xfId="0" applyNumberFormat="1" applyFont="1" applyBorder="1" applyAlignment="1">
      <alignment horizontal="right"/>
    </xf>
    <xf numFmtId="0" fontId="105" fillId="0" borderId="16" xfId="0" applyFont="1" applyBorder="1" applyAlignment="1">
      <alignment/>
    </xf>
    <xf numFmtId="4" fontId="107" fillId="0" borderId="29" xfId="0" applyNumberFormat="1" applyFont="1" applyBorder="1" applyAlignment="1">
      <alignment vertical="center"/>
    </xf>
    <xf numFmtId="0" fontId="94" fillId="0" borderId="30" xfId="0" applyFont="1" applyBorder="1" applyAlignment="1">
      <alignment/>
    </xf>
    <xf numFmtId="0" fontId="94" fillId="0" borderId="33" xfId="0" applyFont="1" applyBorder="1" applyAlignment="1">
      <alignment/>
    </xf>
    <xf numFmtId="4" fontId="94" fillId="0" borderId="33" xfId="0" applyNumberFormat="1" applyFont="1" applyBorder="1" applyAlignment="1">
      <alignment vertical="center"/>
    </xf>
    <xf numFmtId="0" fontId="97" fillId="0" borderId="34" xfId="0" applyFont="1" applyBorder="1" applyAlignment="1">
      <alignment horizontal="center" vertical="center"/>
    </xf>
    <xf numFmtId="0" fontId="97" fillId="0" borderId="16" xfId="0" applyNumberFormat="1" applyFont="1" applyBorder="1" applyAlignment="1">
      <alignment horizontal="center" vertical="center" textRotation="255"/>
    </xf>
    <xf numFmtId="0" fontId="97" fillId="0" borderId="35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right"/>
    </xf>
    <xf numFmtId="4" fontId="46" fillId="0" borderId="17" xfId="0" applyNumberFormat="1" applyFont="1" applyBorder="1" applyAlignment="1">
      <alignment horizontal="right"/>
    </xf>
    <xf numFmtId="0" fontId="94" fillId="0" borderId="0" xfId="0" applyFont="1" applyBorder="1" applyAlignment="1">
      <alignment horizontal="left"/>
    </xf>
    <xf numFmtId="0" fontId="97" fillId="0" borderId="35" xfId="0" applyFont="1" applyBorder="1" applyAlignment="1">
      <alignment horizontal="center" vertical="center"/>
    </xf>
    <xf numFmtId="4" fontId="108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0" xfId="0" applyFont="1" applyFill="1" applyBorder="1" applyAlignment="1">
      <alignment/>
    </xf>
    <xf numFmtId="43" fontId="0" fillId="0" borderId="17" xfId="49" applyFont="1" applyBorder="1" applyAlignment="1">
      <alignment/>
    </xf>
    <xf numFmtId="43" fontId="0" fillId="0" borderId="23" xfId="49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109" fillId="0" borderId="20" xfId="0" applyNumberFormat="1" applyFont="1" applyBorder="1" applyAlignment="1">
      <alignment vertical="center"/>
    </xf>
    <xf numFmtId="4" fontId="108" fillId="0" borderId="17" xfId="0" applyNumberFormat="1" applyFont="1" applyBorder="1" applyAlignment="1">
      <alignment/>
    </xf>
    <xf numFmtId="4" fontId="108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46" fillId="0" borderId="0" xfId="0" applyNumberFormat="1" applyFont="1" applyBorder="1" applyAlignment="1">
      <alignment/>
    </xf>
    <xf numFmtId="2" fontId="108" fillId="0" borderId="0" xfId="0" applyNumberFormat="1" applyFont="1" applyBorder="1" applyAlignment="1">
      <alignment/>
    </xf>
    <xf numFmtId="0" fontId="31" fillId="34" borderId="18" xfId="0" applyFont="1" applyFill="1" applyBorder="1" applyAlignment="1">
      <alignment horizontal="center" vertical="center" wrapText="1"/>
    </xf>
    <xf numFmtId="0" fontId="97" fillId="0" borderId="16" xfId="0" applyNumberFormat="1" applyFont="1" applyBorder="1" applyAlignment="1">
      <alignment horizontal="center" vertical="center" textRotation="255"/>
    </xf>
    <xf numFmtId="4" fontId="108" fillId="0" borderId="0" xfId="0" applyNumberFormat="1" applyFont="1" applyBorder="1" applyAlignment="1">
      <alignment horizontal="right"/>
    </xf>
    <xf numFmtId="4" fontId="103" fillId="0" borderId="22" xfId="0" applyNumberFormat="1" applyFont="1" applyBorder="1" applyAlignment="1">
      <alignment vertical="center"/>
    </xf>
    <xf numFmtId="0" fontId="97" fillId="0" borderId="16" xfId="0" applyNumberFormat="1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14" fontId="94" fillId="0" borderId="15" xfId="0" applyNumberFormat="1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46" fillId="0" borderId="36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14" fontId="94" fillId="0" borderId="29" xfId="0" applyNumberFormat="1" applyFont="1" applyBorder="1" applyAlignment="1">
      <alignment vertical="center"/>
    </xf>
    <xf numFmtId="14" fontId="94" fillId="0" borderId="30" xfId="0" applyNumberFormat="1" applyFont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4" fontId="110" fillId="0" borderId="22" xfId="0" applyNumberFormat="1" applyFont="1" applyBorder="1" applyAlignment="1">
      <alignment vertical="center"/>
    </xf>
    <xf numFmtId="4" fontId="0" fillId="0" borderId="32" xfId="0" applyNumberForma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46" fillId="0" borderId="26" xfId="0" applyNumberFormat="1" applyFont="1" applyBorder="1" applyAlignment="1">
      <alignment horizontal="right"/>
    </xf>
    <xf numFmtId="0" fontId="46" fillId="0" borderId="3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3" fontId="46" fillId="0" borderId="26" xfId="49" applyFont="1" applyBorder="1" applyAlignment="1">
      <alignment vertical="center"/>
    </xf>
    <xf numFmtId="43" fontId="46" fillId="0" borderId="32" xfId="49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2" fontId="98" fillId="0" borderId="0" xfId="0" applyNumberFormat="1" applyFont="1" applyBorder="1" applyAlignment="1">
      <alignment vertical="center" textRotation="255"/>
    </xf>
    <xf numFmtId="0" fontId="0" fillId="0" borderId="0" xfId="0" applyAlignment="1">
      <alignment/>
    </xf>
    <xf numFmtId="4" fontId="107" fillId="0" borderId="20" xfId="0" applyNumberFormat="1" applyFont="1" applyBorder="1" applyAlignment="1">
      <alignment vertical="center"/>
    </xf>
    <xf numFmtId="0" fontId="94" fillId="0" borderId="19" xfId="0" applyFont="1" applyBorder="1" applyAlignment="1">
      <alignment/>
    </xf>
    <xf numFmtId="0" fontId="94" fillId="0" borderId="20" xfId="0" applyFont="1" applyBorder="1" applyAlignment="1">
      <alignment/>
    </xf>
    <xf numFmtId="0" fontId="94" fillId="0" borderId="20" xfId="0" applyFont="1" applyBorder="1" applyAlignment="1">
      <alignment/>
    </xf>
    <xf numFmtId="14" fontId="94" fillId="0" borderId="21" xfId="0" applyNumberFormat="1" applyFont="1" applyBorder="1" applyAlignment="1">
      <alignment/>
    </xf>
    <xf numFmtId="4" fontId="94" fillId="0" borderId="35" xfId="0" applyNumberFormat="1" applyFont="1" applyBorder="1" applyAlignment="1">
      <alignment/>
    </xf>
    <xf numFmtId="43" fontId="105" fillId="0" borderId="26" xfId="49" applyFont="1" applyBorder="1" applyAlignment="1">
      <alignment/>
    </xf>
    <xf numFmtId="43" fontId="106" fillId="0" borderId="26" xfId="49" applyFont="1" applyBorder="1" applyAlignment="1">
      <alignment/>
    </xf>
    <xf numFmtId="4" fontId="0" fillId="0" borderId="31" xfId="0" applyNumberForma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 horizontal="right"/>
    </xf>
    <xf numFmtId="4" fontId="107" fillId="0" borderId="22" xfId="0" applyNumberFormat="1" applyFont="1" applyBorder="1" applyAlignment="1">
      <alignment vertical="center"/>
    </xf>
    <xf numFmtId="43" fontId="106" fillId="0" borderId="27" xfId="49" applyFont="1" applyBorder="1" applyAlignment="1">
      <alignment/>
    </xf>
    <xf numFmtId="43" fontId="111" fillId="35" borderId="31" xfId="49" applyFont="1" applyFill="1" applyBorder="1" applyAlignment="1">
      <alignment vertical="top"/>
    </xf>
    <xf numFmtId="43" fontId="0" fillId="0" borderId="0" xfId="49" applyFont="1" applyAlignment="1">
      <alignment/>
    </xf>
    <xf numFmtId="0" fontId="0" fillId="0" borderId="0" xfId="0" applyAlignment="1">
      <alignment/>
    </xf>
    <xf numFmtId="4" fontId="46" fillId="0" borderId="0" xfId="0" applyNumberFormat="1" applyFont="1" applyBorder="1" applyAlignment="1">
      <alignment horizontal="right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4" xfId="0" applyFont="1" applyBorder="1" applyAlignment="1">
      <alignment/>
    </xf>
    <xf numFmtId="0" fontId="112" fillId="0" borderId="15" xfId="0" applyFont="1" applyBorder="1" applyAlignment="1">
      <alignment/>
    </xf>
    <xf numFmtId="0" fontId="113" fillId="0" borderId="17" xfId="0" applyFont="1" applyBorder="1" applyAlignment="1">
      <alignment/>
    </xf>
    <xf numFmtId="0" fontId="113" fillId="0" borderId="34" xfId="0" applyFont="1" applyBorder="1" applyAlignment="1">
      <alignment/>
    </xf>
    <xf numFmtId="4" fontId="113" fillId="0" borderId="17" xfId="0" applyNumberFormat="1" applyFont="1" applyBorder="1" applyAlignment="1">
      <alignment/>
    </xf>
    <xf numFmtId="0" fontId="113" fillId="0" borderId="22" xfId="0" applyFont="1" applyBorder="1" applyAlignment="1">
      <alignment/>
    </xf>
    <xf numFmtId="0" fontId="113" fillId="0" borderId="23" xfId="0" applyFont="1" applyBorder="1" applyAlignment="1">
      <alignment/>
    </xf>
    <xf numFmtId="0" fontId="112" fillId="0" borderId="21" xfId="0" applyFont="1" applyBorder="1" applyAlignment="1">
      <alignment/>
    </xf>
    <xf numFmtId="0" fontId="113" fillId="0" borderId="15" xfId="0" applyFont="1" applyBorder="1" applyAlignment="1">
      <alignment/>
    </xf>
    <xf numFmtId="0" fontId="46" fillId="0" borderId="17" xfId="0" applyFont="1" applyBorder="1" applyAlignment="1">
      <alignment/>
    </xf>
    <xf numFmtId="0" fontId="105" fillId="0" borderId="0" xfId="0" applyFont="1" applyAlignment="1">
      <alignment/>
    </xf>
    <xf numFmtId="0" fontId="46" fillId="0" borderId="0" xfId="0" applyFont="1" applyAlignment="1">
      <alignment/>
    </xf>
    <xf numFmtId="0" fontId="112" fillId="0" borderId="19" xfId="0" applyFont="1" applyBorder="1" applyAlignment="1">
      <alignment/>
    </xf>
    <xf numFmtId="0" fontId="112" fillId="0" borderId="20" xfId="0" applyFont="1" applyBorder="1" applyAlignment="1">
      <alignment/>
    </xf>
    <xf numFmtId="0" fontId="46" fillId="0" borderId="0" xfId="0" applyFont="1" applyAlignment="1">
      <alignment horizontal="right"/>
    </xf>
    <xf numFmtId="0" fontId="113" fillId="0" borderId="16" xfId="0" applyFont="1" applyBorder="1" applyAlignment="1">
      <alignment/>
    </xf>
    <xf numFmtId="0" fontId="113" fillId="0" borderId="0" xfId="0" applyFont="1" applyAlignment="1">
      <alignment horizontal="right"/>
    </xf>
    <xf numFmtId="0" fontId="113" fillId="0" borderId="17" xfId="0" applyFont="1" applyBorder="1" applyAlignment="1">
      <alignment horizontal="right"/>
    </xf>
    <xf numFmtId="0" fontId="46" fillId="0" borderId="32" xfId="0" applyFont="1" applyBorder="1" applyAlignment="1">
      <alignment vertical="center"/>
    </xf>
    <xf numFmtId="0" fontId="112" fillId="0" borderId="35" xfId="0" applyFont="1" applyBorder="1" applyAlignment="1">
      <alignment/>
    </xf>
    <xf numFmtId="4" fontId="112" fillId="0" borderId="22" xfId="0" applyNumberFormat="1" applyFont="1" applyBorder="1" applyAlignment="1">
      <alignment/>
    </xf>
    <xf numFmtId="0" fontId="112" fillId="0" borderId="23" xfId="0" applyFont="1" applyBorder="1" applyAlignment="1">
      <alignment/>
    </xf>
    <xf numFmtId="14" fontId="94" fillId="0" borderId="29" xfId="0" applyNumberFormat="1" applyFont="1" applyBorder="1" applyAlignment="1">
      <alignment/>
    </xf>
    <xf numFmtId="14" fontId="94" fillId="0" borderId="30" xfId="0" applyNumberFormat="1" applyFont="1" applyBorder="1" applyAlignment="1">
      <alignment/>
    </xf>
    <xf numFmtId="14" fontId="94" fillId="0" borderId="45" xfId="0" applyNumberFormat="1" applyFont="1" applyBorder="1" applyAlignment="1">
      <alignment vertical="center"/>
    </xf>
    <xf numFmtId="43" fontId="111" fillId="0" borderId="14" xfId="49" applyFont="1" applyBorder="1" applyAlignment="1">
      <alignment vertical="top"/>
    </xf>
    <xf numFmtId="43" fontId="111" fillId="0" borderId="0" xfId="49" applyFont="1" applyBorder="1" applyAlignment="1">
      <alignment vertical="top"/>
    </xf>
    <xf numFmtId="43" fontId="111" fillId="0" borderId="22" xfId="49" applyFont="1" applyBorder="1" applyAlignment="1">
      <alignment vertical="top"/>
    </xf>
    <xf numFmtId="43" fontId="111" fillId="0" borderId="26" xfId="49" applyFont="1" applyBorder="1" applyAlignment="1">
      <alignment vertical="top"/>
    </xf>
    <xf numFmtId="43" fontId="111" fillId="0" borderId="32" xfId="49" applyFont="1" applyBorder="1" applyAlignment="1">
      <alignment vertical="top"/>
    </xf>
    <xf numFmtId="43" fontId="111" fillId="0" borderId="46" xfId="49" applyFont="1" applyBorder="1" applyAlignment="1">
      <alignment vertical="top"/>
    </xf>
    <xf numFmtId="43" fontId="111" fillId="0" borderId="47" xfId="49" applyFont="1" applyBorder="1" applyAlignment="1">
      <alignment vertical="top"/>
    </xf>
    <xf numFmtId="0" fontId="0" fillId="0" borderId="48" xfId="0" applyBorder="1" applyAlignment="1">
      <alignment/>
    </xf>
    <xf numFmtId="43" fontId="111" fillId="0" borderId="41" xfId="49" applyFont="1" applyBorder="1" applyAlignment="1">
      <alignment vertical="top"/>
    </xf>
    <xf numFmtId="43" fontId="111" fillId="0" borderId="49" xfId="49" applyFont="1" applyBorder="1" applyAlignment="1">
      <alignment vertical="top"/>
    </xf>
    <xf numFmtId="4" fontId="94" fillId="0" borderId="22" xfId="0" applyNumberFormat="1" applyFont="1" applyBorder="1" applyAlignment="1">
      <alignment vertical="center"/>
    </xf>
    <xf numFmtId="4" fontId="94" fillId="0" borderId="30" xfId="0" applyNumberFormat="1" applyFont="1" applyBorder="1" applyAlignment="1">
      <alignment vertical="center"/>
    </xf>
    <xf numFmtId="43" fontId="94" fillId="0" borderId="30" xfId="0" applyNumberFormat="1" applyFont="1" applyBorder="1" applyAlignment="1">
      <alignment vertical="center"/>
    </xf>
    <xf numFmtId="43" fontId="114" fillId="0" borderId="26" xfId="49" applyFont="1" applyBorder="1" applyAlignment="1">
      <alignment/>
    </xf>
    <xf numFmtId="43" fontId="94" fillId="0" borderId="23" xfId="0" applyNumberFormat="1" applyFont="1" applyBorder="1" applyAlignment="1">
      <alignment vertical="center"/>
    </xf>
    <xf numFmtId="0" fontId="0" fillId="0" borderId="0" xfId="0" applyAlignment="1">
      <alignment/>
    </xf>
    <xf numFmtId="4" fontId="46" fillId="0" borderId="0" xfId="0" applyNumberFormat="1" applyFont="1" applyBorder="1" applyAlignment="1">
      <alignment horizontal="right"/>
    </xf>
    <xf numFmtId="43" fontId="115" fillId="0" borderId="47" xfId="49" applyFont="1" applyBorder="1" applyAlignment="1">
      <alignment vertical="top"/>
    </xf>
    <xf numFmtId="4" fontId="103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115" fillId="33" borderId="12" xfId="0" applyNumberFormat="1" applyFont="1" applyFill="1" applyBorder="1" applyAlignment="1">
      <alignment vertical="center" wrapText="1"/>
    </xf>
    <xf numFmtId="4" fontId="115" fillId="33" borderId="10" xfId="0" applyNumberFormat="1" applyFont="1" applyFill="1" applyBorder="1" applyAlignment="1">
      <alignment vertical="center" wrapText="1"/>
    </xf>
    <xf numFmtId="4" fontId="107" fillId="0" borderId="22" xfId="0" applyNumberFormat="1" applyFont="1" applyBorder="1" applyAlignment="1">
      <alignment/>
    </xf>
    <xf numFmtId="4" fontId="108" fillId="0" borderId="15" xfId="0" applyNumberFormat="1" applyFont="1" applyBorder="1" applyAlignment="1">
      <alignment/>
    </xf>
    <xf numFmtId="43" fontId="108" fillId="0" borderId="17" xfId="49" applyFont="1" applyBorder="1" applyAlignment="1">
      <alignment/>
    </xf>
    <xf numFmtId="0" fontId="0" fillId="0" borderId="0" xfId="0" applyAlignment="1">
      <alignment/>
    </xf>
    <xf numFmtId="2" fontId="108" fillId="0" borderId="17" xfId="0" applyNumberFormat="1" applyFont="1" applyBorder="1" applyAlignment="1">
      <alignment/>
    </xf>
    <xf numFmtId="0" fontId="0" fillId="0" borderId="0" xfId="0" applyAlignment="1">
      <alignment/>
    </xf>
    <xf numFmtId="4" fontId="105" fillId="0" borderId="16" xfId="0" applyNumberFormat="1" applyFont="1" applyBorder="1" applyAlignment="1">
      <alignment/>
    </xf>
    <xf numFmtId="4" fontId="116" fillId="0" borderId="17" xfId="0" applyNumberFormat="1" applyFont="1" applyBorder="1" applyAlignment="1">
      <alignment/>
    </xf>
    <xf numFmtId="14" fontId="94" fillId="0" borderId="33" xfId="0" applyNumberFormat="1" applyFont="1" applyBorder="1" applyAlignment="1">
      <alignment vertical="center"/>
    </xf>
    <xf numFmtId="4" fontId="117" fillId="0" borderId="17" xfId="0" applyNumberFormat="1" applyFont="1" applyBorder="1" applyAlignment="1">
      <alignment horizontal="right"/>
    </xf>
    <xf numFmtId="4" fontId="117" fillId="0" borderId="15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4" fontId="108" fillId="0" borderId="15" xfId="0" applyNumberFormat="1" applyFont="1" applyBorder="1" applyAlignment="1">
      <alignment vertical="center"/>
    </xf>
    <xf numFmtId="4" fontId="108" fillId="0" borderId="14" xfId="0" applyNumberFormat="1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4" fontId="108" fillId="0" borderId="22" xfId="0" applyNumberFormat="1" applyFont="1" applyBorder="1" applyAlignment="1">
      <alignment vertical="center"/>
    </xf>
    <xf numFmtId="4" fontId="108" fillId="0" borderId="16" xfId="0" applyNumberFormat="1" applyFont="1" applyBorder="1" applyAlignment="1">
      <alignment vertical="center"/>
    </xf>
    <xf numFmtId="4" fontId="106" fillId="0" borderId="15" xfId="0" applyNumberFormat="1" applyFont="1" applyBorder="1" applyAlignment="1">
      <alignment vertical="center"/>
    </xf>
    <xf numFmtId="4" fontId="106" fillId="0" borderId="17" xfId="0" applyNumberFormat="1" applyFont="1" applyBorder="1" applyAlignment="1">
      <alignment vertical="center"/>
    </xf>
    <xf numFmtId="4" fontId="106" fillId="0" borderId="16" xfId="0" applyNumberFormat="1" applyFont="1" applyBorder="1" applyAlignment="1">
      <alignment vertical="center"/>
    </xf>
    <xf numFmtId="43" fontId="106" fillId="0" borderId="17" xfId="49" applyFont="1" applyBorder="1" applyAlignment="1">
      <alignment horizontal="right"/>
    </xf>
    <xf numFmtId="4" fontId="114" fillId="0" borderId="26" xfId="0" applyNumberFormat="1" applyFont="1" applyBorder="1" applyAlignment="1">
      <alignment horizontal="right"/>
    </xf>
    <xf numFmtId="191" fontId="118" fillId="35" borderId="27" xfId="0" applyNumberFormat="1" applyFont="1" applyFill="1" applyBorder="1" applyAlignment="1">
      <alignment vertical="center"/>
    </xf>
    <xf numFmtId="191" fontId="118" fillId="35" borderId="26" xfId="0" applyNumberFormat="1" applyFont="1" applyFill="1" applyBorder="1" applyAlignment="1">
      <alignment vertical="center"/>
    </xf>
    <xf numFmtId="0" fontId="119" fillId="33" borderId="0" xfId="0" applyFont="1" applyFill="1" applyAlignment="1">
      <alignment vertical="center"/>
    </xf>
    <xf numFmtId="0" fontId="46" fillId="0" borderId="5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40" xfId="0" applyFont="1" applyBorder="1" applyAlignment="1">
      <alignment/>
    </xf>
    <xf numFmtId="4" fontId="94" fillId="0" borderId="51" xfId="0" applyNumberFormat="1" applyFont="1" applyBorder="1" applyAlignment="1">
      <alignment/>
    </xf>
    <xf numFmtId="43" fontId="12" fillId="35" borderId="45" xfId="49" applyFont="1" applyFill="1" applyBorder="1" applyAlignment="1">
      <alignment vertical="top"/>
    </xf>
    <xf numFmtId="0" fontId="46" fillId="0" borderId="52" xfId="0" applyFont="1" applyBorder="1" applyAlignment="1">
      <alignment/>
    </xf>
    <xf numFmtId="43" fontId="120" fillId="35" borderId="27" xfId="49" applyFont="1" applyFill="1" applyBorder="1" applyAlignment="1">
      <alignment vertical="top"/>
    </xf>
    <xf numFmtId="43" fontId="120" fillId="35" borderId="26" xfId="49" applyFont="1" applyFill="1" applyBorder="1" applyAlignment="1">
      <alignment vertical="top"/>
    </xf>
    <xf numFmtId="43" fontId="12" fillId="35" borderId="25" xfId="49" applyFont="1" applyFill="1" applyBorder="1" applyAlignment="1">
      <alignment vertical="top"/>
    </xf>
    <xf numFmtId="43" fontId="12" fillId="35" borderId="10" xfId="49" applyFont="1" applyFill="1" applyBorder="1" applyAlignment="1">
      <alignment vertical="top"/>
    </xf>
    <xf numFmtId="4" fontId="109" fillId="0" borderId="52" xfId="0" applyNumberFormat="1" applyFont="1" applyBorder="1" applyAlignment="1">
      <alignment vertic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43" fontId="12" fillId="35" borderId="54" xfId="49" applyFont="1" applyFill="1" applyBorder="1" applyAlignment="1">
      <alignment vertical="top"/>
    </xf>
    <xf numFmtId="43" fontId="120" fillId="35" borderId="55" xfId="49" applyFont="1" applyFill="1" applyBorder="1" applyAlignment="1">
      <alignment vertical="top"/>
    </xf>
    <xf numFmtId="4" fontId="90" fillId="0" borderId="56" xfId="0" applyNumberFormat="1" applyFont="1" applyBorder="1" applyAlignment="1">
      <alignment vertical="center"/>
    </xf>
    <xf numFmtId="0" fontId="94" fillId="0" borderId="39" xfId="0" applyFont="1" applyBorder="1" applyAlignment="1">
      <alignment vertical="center"/>
    </xf>
    <xf numFmtId="43" fontId="121" fillId="35" borderId="26" xfId="49" applyFont="1" applyFill="1" applyBorder="1" applyAlignment="1">
      <alignment vertical="top"/>
    </xf>
    <xf numFmtId="4" fontId="108" fillId="0" borderId="17" xfId="0" applyNumberFormat="1" applyFont="1" applyBorder="1" applyAlignment="1">
      <alignment/>
    </xf>
    <xf numFmtId="4" fontId="108" fillId="0" borderId="15" xfId="0" applyNumberFormat="1" applyFont="1" applyBorder="1" applyAlignment="1">
      <alignment/>
    </xf>
    <xf numFmtId="0" fontId="108" fillId="0" borderId="17" xfId="0" applyFont="1" applyBorder="1" applyAlignment="1">
      <alignment/>
    </xf>
    <xf numFmtId="4" fontId="108" fillId="0" borderId="26" xfId="0" applyNumberFormat="1" applyFont="1" applyBorder="1" applyAlignment="1">
      <alignment/>
    </xf>
    <xf numFmtId="0" fontId="108" fillId="0" borderId="26" xfId="0" applyFont="1" applyBorder="1" applyAlignment="1">
      <alignment horizontal="right"/>
    </xf>
    <xf numFmtId="43" fontId="111" fillId="35" borderId="17" xfId="49" applyFont="1" applyFill="1" applyBorder="1" applyAlignment="1">
      <alignment vertical="top"/>
    </xf>
    <xf numFmtId="43" fontId="111" fillId="35" borderId="0" xfId="49" applyFont="1" applyFill="1" applyBorder="1" applyAlignment="1">
      <alignment vertical="top"/>
    </xf>
    <xf numFmtId="43" fontId="111" fillId="35" borderId="22" xfId="49" applyFont="1" applyFill="1" applyBorder="1" applyAlignment="1">
      <alignment vertical="top"/>
    </xf>
    <xf numFmtId="43" fontId="115" fillId="0" borderId="57" xfId="49" applyFont="1" applyBorder="1" applyAlignment="1">
      <alignment vertical="top"/>
    </xf>
    <xf numFmtId="43" fontId="115" fillId="35" borderId="31" xfId="49" applyFont="1" applyFill="1" applyBorder="1" applyAlignment="1">
      <alignment vertical="top"/>
    </xf>
    <xf numFmtId="43" fontId="117" fillId="0" borderId="26" xfId="49" applyFont="1" applyBorder="1" applyAlignment="1">
      <alignment/>
    </xf>
    <xf numFmtId="43" fontId="122" fillId="35" borderId="31" xfId="49" applyFont="1" applyFill="1" applyBorder="1" applyAlignment="1">
      <alignment vertical="top"/>
    </xf>
    <xf numFmtId="43" fontId="122" fillId="35" borderId="26" xfId="49" applyFont="1" applyFill="1" applyBorder="1" applyAlignment="1">
      <alignment vertical="top"/>
    </xf>
    <xf numFmtId="43" fontId="123" fillId="0" borderId="26" xfId="49" applyFont="1" applyBorder="1" applyAlignment="1">
      <alignment vertical="top"/>
    </xf>
    <xf numFmtId="43" fontId="105" fillId="0" borderId="27" xfId="49" applyFont="1" applyBorder="1" applyAlignment="1">
      <alignment/>
    </xf>
    <xf numFmtId="43" fontId="124" fillId="0" borderId="27" xfId="49" applyFont="1" applyBorder="1" applyAlignment="1">
      <alignment vertical="top"/>
    </xf>
    <xf numFmtId="43" fontId="124" fillId="0" borderId="26" xfId="49" applyFont="1" applyBorder="1" applyAlignment="1">
      <alignment vertical="top"/>
    </xf>
    <xf numFmtId="43" fontId="124" fillId="0" borderId="47" xfId="49" applyFont="1" applyBorder="1" applyAlignment="1">
      <alignment vertical="top"/>
    </xf>
    <xf numFmtId="4" fontId="106" fillId="0" borderId="14" xfId="0" applyNumberFormat="1" applyFont="1" applyBorder="1" applyAlignment="1">
      <alignment/>
    </xf>
    <xf numFmtId="4" fontId="106" fillId="0" borderId="0" xfId="0" applyNumberFormat="1" applyFont="1" applyBorder="1" applyAlignment="1">
      <alignment/>
    </xf>
    <xf numFmtId="4" fontId="106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4" fontId="117" fillId="0" borderId="17" xfId="0" applyNumberFormat="1" applyFont="1" applyBorder="1" applyAlignment="1">
      <alignment/>
    </xf>
    <xf numFmtId="0" fontId="0" fillId="0" borderId="0" xfId="0" applyAlignment="1">
      <alignment/>
    </xf>
    <xf numFmtId="4" fontId="105" fillId="0" borderId="15" xfId="0" applyNumberFormat="1" applyFont="1" applyBorder="1" applyAlignment="1">
      <alignment horizontal="right"/>
    </xf>
    <xf numFmtId="4" fontId="105" fillId="0" borderId="15" xfId="0" applyNumberFormat="1" applyFont="1" applyBorder="1" applyAlignment="1">
      <alignment/>
    </xf>
    <xf numFmtId="14" fontId="112" fillId="0" borderId="29" xfId="0" applyNumberFormat="1" applyFont="1" applyBorder="1" applyAlignment="1">
      <alignment vertical="center"/>
    </xf>
    <xf numFmtId="14" fontId="112" fillId="0" borderId="3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Alignment="1">
      <alignment/>
    </xf>
    <xf numFmtId="4" fontId="95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3" fontId="111" fillId="35" borderId="51" xfId="49" applyFont="1" applyFill="1" applyBorder="1" applyAlignment="1">
      <alignment vertical="top"/>
    </xf>
    <xf numFmtId="43" fontId="115" fillId="0" borderId="31" xfId="49" applyFont="1" applyBorder="1" applyAlignment="1">
      <alignment vertical="top"/>
    </xf>
    <xf numFmtId="4" fontId="94" fillId="0" borderId="20" xfId="0" applyNumberFormat="1" applyFont="1" applyBorder="1" applyAlignment="1">
      <alignment vertical="center"/>
    </xf>
    <xf numFmtId="43" fontId="111" fillId="35" borderId="51" xfId="49" applyFont="1" applyFill="1" applyBorder="1" applyAlignment="1">
      <alignment vertical="center"/>
    </xf>
    <xf numFmtId="43" fontId="122" fillId="0" borderId="57" xfId="49" applyFont="1" applyBorder="1" applyAlignment="1">
      <alignment vertical="top"/>
    </xf>
    <xf numFmtId="43" fontId="0" fillId="35" borderId="0" xfId="49" applyFont="1" applyFill="1" applyAlignment="1">
      <alignment vertical="center"/>
    </xf>
    <xf numFmtId="43" fontId="0" fillId="35" borderId="10" xfId="49" applyFont="1" applyFill="1" applyBorder="1" applyAlignment="1">
      <alignment vertical="top"/>
    </xf>
    <xf numFmtId="43" fontId="0" fillId="35" borderId="10" xfId="49" applyFont="1" applyFill="1" applyBorder="1" applyAlignment="1">
      <alignment vertical="center"/>
    </xf>
    <xf numFmtId="43" fontId="115" fillId="0" borderId="26" xfId="49" applyFont="1" applyBorder="1" applyAlignment="1">
      <alignment vertical="top"/>
    </xf>
    <xf numFmtId="43" fontId="108" fillId="0" borderId="26" xfId="49" applyFont="1" applyBorder="1" applyAlignment="1">
      <alignment/>
    </xf>
    <xf numFmtId="43" fontId="108" fillId="0" borderId="32" xfId="49" applyFont="1" applyBorder="1" applyAlignment="1">
      <alignment/>
    </xf>
    <xf numFmtId="0" fontId="0" fillId="0" borderId="0" xfId="0" applyAlignment="1">
      <alignment/>
    </xf>
    <xf numFmtId="43" fontId="115" fillId="0" borderId="27" xfId="49" applyFont="1" applyBorder="1" applyAlignment="1">
      <alignment vertical="top"/>
    </xf>
    <xf numFmtId="4" fontId="109" fillId="0" borderId="22" xfId="0" applyNumberFormat="1" applyFont="1" applyBorder="1" applyAlignment="1">
      <alignment vertical="center"/>
    </xf>
    <xf numFmtId="43" fontId="0" fillId="0" borderId="10" xfId="49" applyBorder="1" applyAlignment="1">
      <alignment vertical="top"/>
    </xf>
    <xf numFmtId="0" fontId="0" fillId="0" borderId="0" xfId="0" applyAlignment="1">
      <alignment/>
    </xf>
    <xf numFmtId="4" fontId="90" fillId="0" borderId="14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105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46" fillId="0" borderId="22" xfId="0" applyNumberFormat="1" applyFont="1" applyBorder="1" applyAlignment="1">
      <alignment/>
    </xf>
    <xf numFmtId="4" fontId="46" fillId="0" borderId="23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4" fontId="105" fillId="0" borderId="17" xfId="0" applyNumberFormat="1" applyFont="1" applyBorder="1" applyAlignment="1">
      <alignment horizontal="right" vertical="center"/>
    </xf>
    <xf numFmtId="14" fontId="94" fillId="0" borderId="20" xfId="0" applyNumberFormat="1" applyFont="1" applyBorder="1" applyAlignment="1">
      <alignment/>
    </xf>
    <xf numFmtId="0" fontId="94" fillId="0" borderId="19" xfId="0" applyFont="1" applyBorder="1" applyAlignment="1">
      <alignment vertical="center"/>
    </xf>
    <xf numFmtId="43" fontId="115" fillId="0" borderId="58" xfId="49" applyFont="1" applyBorder="1" applyAlignment="1">
      <alignment vertical="top"/>
    </xf>
    <xf numFmtId="14" fontId="94" fillId="0" borderId="21" xfId="0" applyNumberFormat="1" applyFont="1" applyBorder="1" applyAlignment="1">
      <alignment vertical="center"/>
    </xf>
    <xf numFmtId="14" fontId="94" fillId="0" borderId="33" xfId="0" applyNumberFormat="1" applyFont="1" applyBorder="1" applyAlignment="1">
      <alignment/>
    </xf>
    <xf numFmtId="0" fontId="0" fillId="0" borderId="0" xfId="0" applyAlignment="1">
      <alignment/>
    </xf>
    <xf numFmtId="0" fontId="97" fillId="0" borderId="16" xfId="0" applyNumberFormat="1" applyFont="1" applyBorder="1" applyAlignment="1">
      <alignment horizontal="center" vertical="center" textRotation="255"/>
    </xf>
    <xf numFmtId="4" fontId="117" fillId="0" borderId="1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4" fontId="94" fillId="0" borderId="57" xfId="0" applyNumberFormat="1" applyFont="1" applyBorder="1" applyAlignment="1">
      <alignment vertical="center"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47" xfId="0" applyFont="1" applyBorder="1" applyAlignment="1">
      <alignment/>
    </xf>
    <xf numFmtId="4" fontId="94" fillId="0" borderId="21" xfId="0" applyNumberFormat="1" applyFont="1" applyBorder="1" applyAlignment="1">
      <alignment vertical="center"/>
    </xf>
    <xf numFmtId="0" fontId="46" fillId="0" borderId="46" xfId="0" applyFont="1" applyBorder="1" applyAlignment="1">
      <alignment/>
    </xf>
    <xf numFmtId="0" fontId="46" fillId="0" borderId="54" xfId="0" applyFont="1" applyBorder="1" applyAlignment="1">
      <alignment/>
    </xf>
    <xf numFmtId="0" fontId="46" fillId="0" borderId="29" xfId="0" applyFont="1" applyBorder="1" applyAlignment="1">
      <alignment/>
    </xf>
    <xf numFmtId="43" fontId="46" fillId="0" borderId="47" xfId="49" applyFont="1" applyBorder="1" applyAlignment="1">
      <alignment/>
    </xf>
    <xf numFmtId="43" fontId="46" fillId="0" borderId="59" xfId="49" applyFont="1" applyBorder="1" applyAlignment="1">
      <alignment/>
    </xf>
    <xf numFmtId="43" fontId="0" fillId="0" borderId="0" xfId="49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125" fillId="36" borderId="18" xfId="0" applyFont="1" applyFill="1" applyBorder="1" applyAlignment="1">
      <alignment horizontal="center" vertical="center" wrapText="1"/>
    </xf>
    <xf numFmtId="0" fontId="125" fillId="36" borderId="12" xfId="0" applyFont="1" applyFill="1" applyBorder="1" applyAlignment="1">
      <alignment horizontal="center" vertical="center" wrapText="1"/>
    </xf>
    <xf numFmtId="0" fontId="125" fillId="36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26" fillId="0" borderId="54" xfId="46" applyFont="1" applyFill="1" applyBorder="1" applyAlignment="1" applyProtection="1">
      <alignment horizontal="center" vertical="center" wrapText="1"/>
      <protection/>
    </xf>
    <xf numFmtId="0" fontId="127" fillId="0" borderId="60" xfId="0" applyFont="1" applyFill="1" applyBorder="1" applyAlignment="1">
      <alignment horizontal="center" vertical="center" wrapText="1"/>
    </xf>
    <xf numFmtId="0" fontId="127" fillId="0" borderId="24" xfId="0" applyFont="1" applyFill="1" applyBorder="1" applyAlignment="1">
      <alignment horizontal="center" vertical="center" wrapText="1"/>
    </xf>
    <xf numFmtId="10" fontId="5" fillId="33" borderId="18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8" fillId="33" borderId="18" xfId="0" applyFont="1" applyFill="1" applyBorder="1" applyAlignment="1">
      <alignment horizontal="left" vertical="center" wrapText="1"/>
    </xf>
    <xf numFmtId="0" fontId="128" fillId="33" borderId="12" xfId="0" applyFont="1" applyFill="1" applyBorder="1" applyAlignment="1">
      <alignment horizontal="left" vertical="center" wrapText="1"/>
    </xf>
    <xf numFmtId="190" fontId="128" fillId="33" borderId="18" xfId="0" applyNumberFormat="1" applyFont="1" applyFill="1" applyBorder="1" applyAlignment="1">
      <alignment horizontal="center" vertical="center" wrapText="1"/>
    </xf>
    <xf numFmtId="190" fontId="12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5" fillId="0" borderId="10" xfId="46" applyBorder="1" applyAlignment="1" applyProtection="1">
      <alignment horizontal="center" vertical="center" wrapText="1"/>
      <protection/>
    </xf>
    <xf numFmtId="0" fontId="129" fillId="0" borderId="10" xfId="46" applyFont="1" applyBorder="1" applyAlignment="1" applyProtection="1">
      <alignment horizontal="center" vertical="center" wrapText="1"/>
      <protection/>
    </xf>
    <xf numFmtId="0" fontId="128" fillId="33" borderId="18" xfId="0" applyFont="1" applyFill="1" applyBorder="1" applyAlignment="1">
      <alignment horizontal="center" vertical="center" wrapText="1"/>
    </xf>
    <xf numFmtId="0" fontId="128" fillId="33" borderId="11" xfId="0" applyFont="1" applyFill="1" applyBorder="1" applyAlignment="1">
      <alignment horizontal="center" vertical="center" wrapText="1"/>
    </xf>
    <xf numFmtId="0" fontId="128" fillId="33" borderId="11" xfId="0" applyFont="1" applyFill="1" applyBorder="1" applyAlignment="1">
      <alignment horizontal="left" vertical="center" wrapText="1"/>
    </xf>
    <xf numFmtId="10" fontId="31" fillId="33" borderId="18" xfId="0" applyNumberFormat="1" applyFont="1" applyFill="1" applyBorder="1" applyAlignment="1">
      <alignment horizontal="center" vertical="center" wrapText="1"/>
    </xf>
    <xf numFmtId="10" fontId="31" fillId="33" borderId="11" xfId="0" applyNumberFormat="1" applyFont="1" applyFill="1" applyBorder="1" applyAlignment="1">
      <alignment horizontal="center" vertical="center" wrapText="1"/>
    </xf>
    <xf numFmtId="0" fontId="31" fillId="34" borderId="61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6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30" fillId="33" borderId="18" xfId="0" applyFont="1" applyFill="1" applyBorder="1" applyAlignment="1">
      <alignment horizontal="left" vertical="center" wrapText="1"/>
    </xf>
    <xf numFmtId="0" fontId="130" fillId="33" borderId="12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24" xfId="0" applyBorder="1" applyAlignment="1">
      <alignment/>
    </xf>
    <xf numFmtId="0" fontId="131" fillId="36" borderId="18" xfId="0" applyFont="1" applyFill="1" applyBorder="1" applyAlignment="1">
      <alignment horizontal="center" vertical="center" wrapText="1"/>
    </xf>
    <xf numFmtId="0" fontId="131" fillId="36" borderId="12" xfId="0" applyFont="1" applyFill="1" applyBorder="1" applyAlignment="1">
      <alignment horizontal="center" vertical="center" wrapText="1"/>
    </xf>
    <xf numFmtId="0" fontId="131" fillId="36" borderId="11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132" fillId="0" borderId="10" xfId="46" applyFont="1" applyBorder="1" applyAlignment="1" applyProtection="1">
      <alignment horizontal="center" vertical="center" wrapText="1"/>
      <protection/>
    </xf>
    <xf numFmtId="0" fontId="130" fillId="33" borderId="11" xfId="0" applyFont="1" applyFill="1" applyBorder="1" applyAlignment="1">
      <alignment horizontal="left" vertical="center" wrapText="1"/>
    </xf>
    <xf numFmtId="4" fontId="107" fillId="0" borderId="19" xfId="0" applyNumberFormat="1" applyFont="1" applyBorder="1" applyAlignment="1">
      <alignment horizontal="right" vertical="center"/>
    </xf>
    <xf numFmtId="4" fontId="107" fillId="0" borderId="21" xfId="0" applyNumberFormat="1" applyFont="1" applyBorder="1" applyAlignment="1">
      <alignment horizontal="right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7" fillId="0" borderId="64" xfId="0" applyFont="1" applyBorder="1" applyAlignment="1">
      <alignment horizontal="center" vertical="center" textRotation="255"/>
    </xf>
    <xf numFmtId="0" fontId="97" fillId="0" borderId="34" xfId="0" applyFont="1" applyBorder="1" applyAlignment="1">
      <alignment horizontal="center" vertical="center" textRotation="255"/>
    </xf>
    <xf numFmtId="0" fontId="97" fillId="0" borderId="35" xfId="0" applyFont="1" applyBorder="1" applyAlignment="1">
      <alignment horizontal="center" vertical="center" textRotation="255"/>
    </xf>
    <xf numFmtId="0" fontId="133" fillId="0" borderId="64" xfId="0" applyFont="1" applyBorder="1" applyAlignment="1">
      <alignment horizontal="center" vertical="center" textRotation="255"/>
    </xf>
    <xf numFmtId="0" fontId="133" fillId="0" borderId="34" xfId="0" applyFont="1" applyBorder="1" applyAlignment="1">
      <alignment horizontal="center" vertical="center" textRotation="255"/>
    </xf>
    <xf numFmtId="0" fontId="133" fillId="0" borderId="35" xfId="0" applyFont="1" applyBorder="1" applyAlignment="1">
      <alignment horizontal="center" vertical="center" textRotation="255"/>
    </xf>
    <xf numFmtId="0" fontId="97" fillId="0" borderId="64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4" fillId="0" borderId="65" xfId="0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/>
    </xf>
    <xf numFmtId="0" fontId="94" fillId="0" borderId="0" xfId="0" applyFont="1" applyBorder="1" applyAlignment="1">
      <alignment horizontal="left"/>
    </xf>
    <xf numFmtId="0" fontId="134" fillId="0" borderId="19" xfId="0" applyFont="1" applyBorder="1" applyAlignment="1">
      <alignment horizontal="center"/>
    </xf>
    <xf numFmtId="0" fontId="134" fillId="0" borderId="20" xfId="0" applyFont="1" applyBorder="1" applyAlignment="1">
      <alignment horizontal="center"/>
    </xf>
    <xf numFmtId="0" fontId="134" fillId="0" borderId="21" xfId="0" applyFont="1" applyBorder="1" applyAlignment="1">
      <alignment horizontal="center"/>
    </xf>
    <xf numFmtId="0" fontId="98" fillId="0" borderId="64" xfId="0" applyFont="1" applyBorder="1" applyAlignment="1">
      <alignment horizontal="center" vertical="center" textRotation="255"/>
    </xf>
    <xf numFmtId="0" fontId="98" fillId="0" borderId="34" xfId="0" applyFont="1" applyBorder="1" applyAlignment="1">
      <alignment horizontal="center" vertical="center" textRotation="255"/>
    </xf>
    <xf numFmtId="0" fontId="98" fillId="0" borderId="35" xfId="0" applyFont="1" applyBorder="1" applyAlignment="1">
      <alignment horizontal="center" vertical="center" textRotation="255"/>
    </xf>
    <xf numFmtId="0" fontId="107" fillId="0" borderId="19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66" xfId="0" applyFont="1" applyBorder="1" applyAlignment="1">
      <alignment horizontal="center" vertical="center"/>
    </xf>
    <xf numFmtId="0" fontId="94" fillId="0" borderId="13" xfId="0" applyFont="1" applyBorder="1" applyAlignment="1">
      <alignment horizontal="left"/>
    </xf>
    <xf numFmtId="0" fontId="94" fillId="0" borderId="14" xfId="0" applyFont="1" applyBorder="1" applyAlignment="1">
      <alignment horizontal="left"/>
    </xf>
    <xf numFmtId="0" fontId="97" fillId="0" borderId="13" xfId="0" applyNumberFormat="1" applyFont="1" applyBorder="1" applyAlignment="1">
      <alignment horizontal="center" vertical="center" textRotation="255"/>
    </xf>
    <xf numFmtId="0" fontId="97" fillId="0" borderId="16" xfId="0" applyNumberFormat="1" applyFont="1" applyBorder="1" applyAlignment="1">
      <alignment horizontal="center" vertical="center" textRotation="255"/>
    </xf>
    <xf numFmtId="4" fontId="103" fillId="0" borderId="19" xfId="0" applyNumberFormat="1" applyFont="1" applyBorder="1" applyAlignment="1">
      <alignment horizontal="center" vertical="center"/>
    </xf>
    <xf numFmtId="4" fontId="103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5" fillId="33" borderId="60" xfId="46" applyFill="1" applyBorder="1" applyAlignment="1" applyProtection="1">
      <alignment horizontal="center" vertical="center" wrapText="1"/>
      <protection/>
    </xf>
    <xf numFmtId="0" fontId="128" fillId="33" borderId="6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4" fontId="135" fillId="0" borderId="19" xfId="0" applyNumberFormat="1" applyFont="1" applyBorder="1" applyAlignment="1">
      <alignment horizontal="right" vertical="center"/>
    </xf>
    <xf numFmtId="4" fontId="135" fillId="0" borderId="21" xfId="0" applyNumberFormat="1" applyFont="1" applyBorder="1" applyAlignment="1">
      <alignment horizontal="right" vertical="center"/>
    </xf>
    <xf numFmtId="0" fontId="94" fillId="0" borderId="19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4" fontId="110" fillId="0" borderId="19" xfId="0" applyNumberFormat="1" applyFont="1" applyBorder="1" applyAlignment="1">
      <alignment horizontal="center"/>
    </xf>
    <xf numFmtId="4" fontId="110" fillId="0" borderId="21" xfId="0" applyNumberFormat="1" applyFont="1" applyBorder="1" applyAlignment="1">
      <alignment horizontal="center"/>
    </xf>
    <xf numFmtId="0" fontId="94" fillId="0" borderId="67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4" fontId="90" fillId="0" borderId="0" xfId="0" applyNumberFormat="1" applyFont="1" applyBorder="1" applyAlignment="1">
      <alignment horizontal="right"/>
    </xf>
    <xf numFmtId="4" fontId="90" fillId="0" borderId="17" xfId="0" applyNumberFormat="1" applyFont="1" applyBorder="1" applyAlignment="1">
      <alignment horizontal="right"/>
    </xf>
    <xf numFmtId="0" fontId="94" fillId="0" borderId="19" xfId="0" applyFont="1" applyBorder="1" applyAlignment="1">
      <alignment horizontal="left"/>
    </xf>
    <xf numFmtId="0" fontId="94" fillId="0" borderId="20" xfId="0" applyFont="1" applyBorder="1" applyAlignment="1">
      <alignment horizontal="left"/>
    </xf>
    <xf numFmtId="0" fontId="97" fillId="0" borderId="64" xfId="0" applyNumberFormat="1" applyFont="1" applyBorder="1" applyAlignment="1">
      <alignment horizontal="center" vertical="center" textRotation="255"/>
    </xf>
    <xf numFmtId="0" fontId="97" fillId="0" borderId="34" xfId="0" applyNumberFormat="1" applyFont="1" applyBorder="1" applyAlignment="1">
      <alignment horizontal="center" vertical="center" textRotation="255"/>
    </xf>
    <xf numFmtId="0" fontId="97" fillId="0" borderId="35" xfId="0" applyNumberFormat="1" applyFont="1" applyBorder="1" applyAlignment="1">
      <alignment horizontal="center" vertical="center" textRotation="255"/>
    </xf>
    <xf numFmtId="4" fontId="104" fillId="0" borderId="19" xfId="0" applyNumberFormat="1" applyFont="1" applyBorder="1" applyAlignment="1">
      <alignment horizontal="center" vertical="center"/>
    </xf>
    <xf numFmtId="4" fontId="104" fillId="0" borderId="21" xfId="0" applyNumberFormat="1" applyFont="1" applyBorder="1" applyAlignment="1">
      <alignment horizontal="center" vertical="center"/>
    </xf>
    <xf numFmtId="0" fontId="85" fillId="0" borderId="54" xfId="46" applyFill="1" applyBorder="1" applyAlignment="1" applyProtection="1">
      <alignment horizontal="center" vertical="center" wrapText="1"/>
      <protection/>
    </xf>
    <xf numFmtId="0" fontId="136" fillId="0" borderId="60" xfId="46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/>
    </xf>
    <xf numFmtId="4" fontId="109" fillId="0" borderId="20" xfId="0" applyNumberFormat="1" applyFont="1" applyBorder="1" applyAlignment="1">
      <alignment horizontal="right"/>
    </xf>
    <xf numFmtId="4" fontId="109" fillId="0" borderId="21" xfId="0" applyNumberFormat="1" applyFont="1" applyBorder="1" applyAlignment="1">
      <alignment horizontal="right"/>
    </xf>
    <xf numFmtId="4" fontId="109" fillId="0" borderId="19" xfId="0" applyNumberFormat="1" applyFont="1" applyBorder="1" applyAlignment="1">
      <alignment horizontal="center" vertical="center"/>
    </xf>
    <xf numFmtId="4" fontId="109" fillId="0" borderId="21" xfId="0" applyNumberFormat="1" applyFont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4" fillId="0" borderId="16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107" fillId="0" borderId="20" xfId="0" applyNumberFormat="1" applyFont="1" applyBorder="1" applyAlignment="1">
      <alignment horizontal="right" vertical="center"/>
    </xf>
    <xf numFmtId="0" fontId="135" fillId="0" borderId="19" xfId="0" applyFont="1" applyBorder="1" applyAlignment="1">
      <alignment horizontal="center" vertical="center"/>
    </xf>
    <xf numFmtId="0" fontId="135" fillId="0" borderId="20" xfId="0" applyFont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4" fontId="107" fillId="0" borderId="19" xfId="0" applyNumberFormat="1" applyFont="1" applyBorder="1" applyAlignment="1">
      <alignment horizontal="center" vertical="center"/>
    </xf>
    <xf numFmtId="4" fontId="107" fillId="0" borderId="21" xfId="0" applyNumberFormat="1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 textRotation="255"/>
    </xf>
    <xf numFmtId="0" fontId="109" fillId="0" borderId="19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4" fontId="112" fillId="0" borderId="19" xfId="0" applyNumberFormat="1" applyFont="1" applyBorder="1" applyAlignment="1">
      <alignment horizontal="center" vertical="center"/>
    </xf>
    <xf numFmtId="4" fontId="112" fillId="0" borderId="20" xfId="0" applyNumberFormat="1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4" fontId="112" fillId="0" borderId="20" xfId="0" applyNumberFormat="1" applyFont="1" applyBorder="1" applyAlignment="1">
      <alignment horizontal="right"/>
    </xf>
    <xf numFmtId="4" fontId="112" fillId="0" borderId="21" xfId="0" applyNumberFormat="1" applyFont="1" applyBorder="1" applyAlignment="1">
      <alignment horizontal="right"/>
    </xf>
    <xf numFmtId="0" fontId="113" fillId="0" borderId="19" xfId="0" applyFont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3" fillId="0" borderId="21" xfId="0" applyFont="1" applyBorder="1" applyAlignment="1">
      <alignment horizontal="center"/>
    </xf>
    <xf numFmtId="0" fontId="137" fillId="0" borderId="19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37" fillId="0" borderId="21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/>
    </xf>
    <xf numFmtId="0" fontId="112" fillId="0" borderId="20" xfId="0" applyFont="1" applyBorder="1" applyAlignment="1">
      <alignment horizontal="center"/>
    </xf>
    <xf numFmtId="4" fontId="138" fillId="0" borderId="19" xfId="0" applyNumberFormat="1" applyFont="1" applyBorder="1" applyAlignment="1">
      <alignment horizontal="center" vertical="center"/>
    </xf>
    <xf numFmtId="4" fontId="138" fillId="0" borderId="21" xfId="0" applyNumberFormat="1" applyFont="1" applyBorder="1" applyAlignment="1">
      <alignment horizontal="center" vertical="center"/>
    </xf>
    <xf numFmtId="0" fontId="139" fillId="0" borderId="64" xfId="0" applyFont="1" applyBorder="1" applyAlignment="1">
      <alignment horizontal="center" vertical="center" textRotation="255"/>
    </xf>
    <xf numFmtId="0" fontId="139" fillId="0" borderId="34" xfId="0" applyFont="1" applyBorder="1" applyAlignment="1">
      <alignment horizontal="center" vertical="center" textRotation="255"/>
    </xf>
    <xf numFmtId="0" fontId="139" fillId="0" borderId="64" xfId="0" applyFont="1" applyBorder="1" applyAlignment="1">
      <alignment horizontal="center" vertical="center"/>
    </xf>
    <xf numFmtId="0" fontId="139" fillId="0" borderId="34" xfId="0" applyFont="1" applyBorder="1" applyAlignment="1">
      <alignment horizontal="center" vertical="center"/>
    </xf>
    <xf numFmtId="0" fontId="139" fillId="0" borderId="35" xfId="0" applyFont="1" applyBorder="1" applyAlignment="1">
      <alignment horizontal="center" vertical="center"/>
    </xf>
    <xf numFmtId="0" fontId="112" fillId="0" borderId="16" xfId="0" applyFont="1" applyBorder="1" applyAlignment="1">
      <alignment horizontal="left"/>
    </xf>
    <xf numFmtId="0" fontId="112" fillId="0" borderId="0" xfId="0" applyFont="1" applyAlignment="1">
      <alignment horizontal="left"/>
    </xf>
    <xf numFmtId="0" fontId="113" fillId="0" borderId="67" xfId="0" applyFont="1" applyBorder="1" applyAlignment="1">
      <alignment/>
    </xf>
    <xf numFmtId="0" fontId="113" fillId="0" borderId="22" xfId="0" applyFont="1" applyBorder="1" applyAlignment="1">
      <alignment/>
    </xf>
    <xf numFmtId="0" fontId="113" fillId="0" borderId="13" xfId="0" applyFont="1" applyBorder="1" applyAlignment="1">
      <alignment/>
    </xf>
    <xf numFmtId="0" fontId="113" fillId="0" borderId="14" xfId="0" applyFont="1" applyBorder="1" applyAlignment="1">
      <alignment/>
    </xf>
    <xf numFmtId="0" fontId="112" fillId="0" borderId="19" xfId="0" applyFont="1" applyBorder="1" applyAlignment="1">
      <alignment horizontal="left"/>
    </xf>
    <xf numFmtId="0" fontId="112" fillId="0" borderId="20" xfId="0" applyFont="1" applyBorder="1" applyAlignment="1">
      <alignment horizontal="left"/>
    </xf>
    <xf numFmtId="0" fontId="112" fillId="0" borderId="21" xfId="0" applyFont="1" applyBorder="1" applyAlignment="1">
      <alignment horizontal="center"/>
    </xf>
    <xf numFmtId="0" fontId="139" fillId="0" borderId="35" xfId="0" applyFont="1" applyBorder="1" applyAlignment="1">
      <alignment horizontal="center" vertical="center" textRotation="255"/>
    </xf>
    <xf numFmtId="0" fontId="112" fillId="0" borderId="19" xfId="0" applyFont="1" applyBorder="1" applyAlignment="1">
      <alignment/>
    </xf>
    <xf numFmtId="0" fontId="112" fillId="0" borderId="20" xfId="0" applyFont="1" applyBorder="1" applyAlignment="1">
      <alignment/>
    </xf>
    <xf numFmtId="0" fontId="139" fillId="0" borderId="13" xfId="0" applyFont="1" applyBorder="1" applyAlignment="1">
      <alignment vertical="center"/>
    </xf>
    <xf numFmtId="0" fontId="139" fillId="0" borderId="14" xfId="0" applyFont="1" applyBorder="1" applyAlignment="1">
      <alignment vertical="center"/>
    </xf>
    <xf numFmtId="0" fontId="140" fillId="0" borderId="64" xfId="0" applyFont="1" applyBorder="1" applyAlignment="1">
      <alignment horizontal="center" vertical="center" textRotation="255"/>
    </xf>
    <xf numFmtId="0" fontId="140" fillId="0" borderId="34" xfId="0" applyFont="1" applyBorder="1" applyAlignment="1">
      <alignment horizontal="center" vertical="center" textRotation="255"/>
    </xf>
    <xf numFmtId="0" fontId="140" fillId="0" borderId="35" xfId="0" applyFont="1" applyBorder="1" applyAlignment="1">
      <alignment horizontal="center" vertical="center" textRotation="255"/>
    </xf>
    <xf numFmtId="0" fontId="85" fillId="33" borderId="18" xfId="46" applyFill="1" applyBorder="1" applyAlignment="1" applyProtection="1">
      <alignment horizontal="center" vertical="center" wrapText="1"/>
      <protection/>
    </xf>
    <xf numFmtId="4" fontId="141" fillId="0" borderId="19" xfId="0" applyNumberFormat="1" applyFont="1" applyBorder="1" applyAlignment="1">
      <alignment horizontal="right" vertical="center"/>
    </xf>
    <xf numFmtId="4" fontId="141" fillId="0" borderId="21" xfId="0" applyNumberFormat="1" applyFont="1" applyBorder="1" applyAlignment="1">
      <alignment horizontal="right" vertical="center"/>
    </xf>
    <xf numFmtId="4" fontId="141" fillId="0" borderId="19" xfId="0" applyNumberFormat="1" applyFont="1" applyBorder="1" applyAlignment="1">
      <alignment horizontal="center" vertical="center"/>
    </xf>
    <xf numFmtId="4" fontId="141" fillId="0" borderId="21" xfId="0" applyNumberFormat="1" applyFont="1" applyBorder="1" applyAlignment="1">
      <alignment horizontal="center" vertical="center"/>
    </xf>
    <xf numFmtId="0" fontId="141" fillId="0" borderId="19" xfId="0" applyFont="1" applyBorder="1" applyAlignment="1">
      <alignment horizontal="center" vertical="center"/>
    </xf>
    <xf numFmtId="0" fontId="141" fillId="0" borderId="20" xfId="0" applyFont="1" applyBorder="1" applyAlignment="1">
      <alignment horizontal="center" vertical="center"/>
    </xf>
    <xf numFmtId="0" fontId="141" fillId="0" borderId="21" xfId="0" applyFont="1" applyBorder="1" applyAlignment="1">
      <alignment horizontal="center" vertical="center"/>
    </xf>
    <xf numFmtId="4" fontId="94" fillId="0" borderId="19" xfId="0" applyNumberFormat="1" applyFont="1" applyBorder="1" applyAlignment="1">
      <alignment horizontal="center" vertical="center"/>
    </xf>
    <xf numFmtId="4" fontId="94" fillId="0" borderId="21" xfId="0" applyNumberFormat="1" applyFont="1" applyBorder="1" applyAlignment="1">
      <alignment horizontal="center" vertical="center"/>
    </xf>
    <xf numFmtId="4" fontId="107" fillId="0" borderId="20" xfId="0" applyNumberFormat="1" applyFont="1" applyBorder="1" applyAlignment="1">
      <alignment horizontal="center" vertical="center"/>
    </xf>
    <xf numFmtId="0" fontId="94" fillId="0" borderId="16" xfId="0" applyFont="1" applyBorder="1" applyAlignment="1">
      <alignment horizontal="left"/>
    </xf>
    <xf numFmtId="4" fontId="142" fillId="0" borderId="19" xfId="0" applyNumberFormat="1" applyFont="1" applyBorder="1" applyAlignment="1">
      <alignment horizontal="right" vertical="center"/>
    </xf>
    <xf numFmtId="4" fontId="142" fillId="0" borderId="21" xfId="0" applyNumberFormat="1" applyFont="1" applyBorder="1" applyAlignment="1">
      <alignment horizontal="right" vertical="center"/>
    </xf>
    <xf numFmtId="0" fontId="94" fillId="0" borderId="66" xfId="0" applyFont="1" applyBorder="1" applyAlignment="1">
      <alignment horizontal="center" vertical="center"/>
    </xf>
    <xf numFmtId="4" fontId="107" fillId="0" borderId="19" xfId="0" applyNumberFormat="1" applyFont="1" applyBorder="1" applyAlignment="1">
      <alignment horizontal="center" vertical="center" wrapText="1"/>
    </xf>
    <xf numFmtId="4" fontId="107" fillId="0" borderId="20" xfId="0" applyNumberFormat="1" applyFont="1" applyBorder="1" applyAlignment="1">
      <alignment horizontal="center" vertical="center" wrapText="1"/>
    </xf>
    <xf numFmtId="4" fontId="107" fillId="0" borderId="66" xfId="0" applyNumberFormat="1" applyFont="1" applyBorder="1" applyAlignment="1">
      <alignment horizontal="center" vertical="center" wrapText="1"/>
    </xf>
    <xf numFmtId="191" fontId="143" fillId="37" borderId="0" xfId="49" applyNumberFormat="1" applyFont="1" applyFill="1" applyAlignment="1">
      <alignment horizontal="right" vertical="top"/>
    </xf>
    <xf numFmtId="4" fontId="103" fillId="0" borderId="19" xfId="0" applyNumberFormat="1" applyFont="1" applyBorder="1" applyAlignment="1">
      <alignment horizontal="right" vertical="center"/>
    </xf>
    <xf numFmtId="4" fontId="103" fillId="0" borderId="21" xfId="0" applyNumberFormat="1" applyFont="1" applyBorder="1" applyAlignment="1">
      <alignment horizontal="right" vertical="center"/>
    </xf>
    <xf numFmtId="4" fontId="94" fillId="0" borderId="20" xfId="0" applyNumberFormat="1" applyFont="1" applyBorder="1" applyAlignment="1">
      <alignment horizontal="right"/>
    </xf>
    <xf numFmtId="4" fontId="94" fillId="0" borderId="21" xfId="0" applyNumberFormat="1" applyFont="1" applyBorder="1" applyAlignment="1">
      <alignment horizontal="right"/>
    </xf>
    <xf numFmtId="0" fontId="134" fillId="0" borderId="19" xfId="0" applyFont="1" applyBorder="1" applyAlignment="1">
      <alignment horizontal="center" vertical="center"/>
    </xf>
    <xf numFmtId="0" fontId="134" fillId="0" borderId="20" xfId="0" applyFont="1" applyBorder="1" applyAlignment="1">
      <alignment horizontal="center" vertical="center"/>
    </xf>
    <xf numFmtId="0" fontId="134" fillId="0" borderId="2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.guerrero@cascales.gob.ec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dmundo_rodrigo18@hotmail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4">
      <selection activeCell="B12" sqref="B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30.421875" style="0" customWidth="1"/>
    <col min="5" max="5" width="28.8515625" style="0" customWidth="1"/>
    <col min="6" max="6" width="37.00390625" style="0" customWidth="1"/>
    <col min="7" max="7" width="18.421875" style="0" customWidth="1"/>
  </cols>
  <sheetData>
    <row r="1" spans="1:6" ht="51" customHeight="1">
      <c r="A1" s="378" t="s">
        <v>135</v>
      </c>
      <c r="B1" s="378"/>
      <c r="C1" s="378"/>
      <c r="D1" s="378"/>
      <c r="E1" s="378"/>
      <c r="F1" s="43"/>
    </row>
    <row r="2" spans="1:37" ht="29.25" customHeight="1">
      <c r="A2" s="379" t="s">
        <v>6</v>
      </c>
      <c r="B2" s="380"/>
      <c r="C2" s="380"/>
      <c r="D2" s="380"/>
      <c r="E2" s="380"/>
      <c r="F2" s="38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379" t="s">
        <v>18</v>
      </c>
      <c r="B3" s="380"/>
      <c r="C3" s="380"/>
      <c r="D3" s="380"/>
      <c r="E3" s="380"/>
      <c r="F3" s="38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382" t="s">
        <v>159</v>
      </c>
      <c r="B4" s="383"/>
      <c r="C4" s="383"/>
      <c r="D4" s="383"/>
      <c r="E4" s="383"/>
      <c r="F4" s="38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44" t="s">
        <v>17</v>
      </c>
      <c r="B5" s="45" t="s">
        <v>7</v>
      </c>
      <c r="C5" s="44" t="s">
        <v>8</v>
      </c>
      <c r="D5" s="44" t="s">
        <v>9</v>
      </c>
      <c r="E5" s="57" t="s">
        <v>71</v>
      </c>
      <c r="F5" s="46" t="s">
        <v>75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47" t="s">
        <v>14</v>
      </c>
      <c r="B6" s="47">
        <v>1</v>
      </c>
      <c r="C6" s="48">
        <v>1</v>
      </c>
      <c r="D6" s="49" t="s">
        <v>59</v>
      </c>
      <c r="E6" s="50">
        <f>C6/B6</f>
        <v>1</v>
      </c>
      <c r="F6" s="38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47" t="s">
        <v>15</v>
      </c>
      <c r="B7" s="47">
        <v>1</v>
      </c>
      <c r="C7" s="47">
        <v>1</v>
      </c>
      <c r="D7" s="49" t="s">
        <v>13</v>
      </c>
      <c r="E7" s="50">
        <f>C7/B7</f>
        <v>1</v>
      </c>
      <c r="F7" s="38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25" customHeight="1">
      <c r="A8" s="51" t="s">
        <v>16</v>
      </c>
      <c r="B8" s="52">
        <f>SUM(B6:B7)</f>
        <v>2</v>
      </c>
      <c r="C8" s="53">
        <f>SUM(C6:C7)</f>
        <v>2</v>
      </c>
      <c r="D8" s="388">
        <f>C8/B8</f>
        <v>1</v>
      </c>
      <c r="E8" s="389"/>
      <c r="F8" s="38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382" t="s">
        <v>158</v>
      </c>
      <c r="B9" s="383"/>
      <c r="C9" s="383"/>
      <c r="D9" s="383"/>
      <c r="E9" s="383"/>
      <c r="F9" s="38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45" t="s">
        <v>17</v>
      </c>
      <c r="B10" s="45" t="s">
        <v>7</v>
      </c>
      <c r="C10" s="44" t="s">
        <v>8</v>
      </c>
      <c r="D10" s="44" t="s">
        <v>9</v>
      </c>
      <c r="E10" s="57" t="s">
        <v>71</v>
      </c>
      <c r="F10" s="46" t="s">
        <v>76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47" t="s">
        <v>14</v>
      </c>
      <c r="B11" s="47">
        <v>1417367.09</v>
      </c>
      <c r="C11" s="48">
        <v>1166590.43</v>
      </c>
      <c r="D11" s="49" t="s">
        <v>59</v>
      </c>
      <c r="E11" s="50">
        <f>C11/B11</f>
        <v>0.8230686589456511</v>
      </c>
      <c r="F11" s="40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47" t="s">
        <v>15</v>
      </c>
      <c r="B12" s="47">
        <v>8044792.86</v>
      </c>
      <c r="C12" s="47">
        <f>238728.72+2408940.16+1794587.67+2064693.91+855156.8+933462.26</f>
        <v>8295569.5200000005</v>
      </c>
      <c r="D12" s="49" t="s">
        <v>13</v>
      </c>
      <c r="E12" s="50">
        <f>C12/B12</f>
        <v>1.0311725440746775</v>
      </c>
      <c r="F12" s="40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8.25" customHeight="1">
      <c r="A13" s="51" t="s">
        <v>16</v>
      </c>
      <c r="B13" s="52">
        <f>SUM(B11:B12)</f>
        <v>9462159.950000001</v>
      </c>
      <c r="C13" s="53">
        <f>SUM(C11:C12)</f>
        <v>9462159.950000001</v>
      </c>
      <c r="D13" s="388">
        <f>C13/B13</f>
        <v>1</v>
      </c>
      <c r="E13" s="389"/>
      <c r="F13"/>
      <c r="G13" s="329">
        <f>B13-C13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390" t="s">
        <v>10</v>
      </c>
      <c r="B14" s="391"/>
      <c r="C14" s="391"/>
      <c r="D14" s="391"/>
      <c r="E14" s="391"/>
      <c r="F14" s="56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392"/>
      <c r="B15" s="393"/>
      <c r="C15" s="393"/>
      <c r="D15" s="393"/>
      <c r="E15" s="393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394"/>
      <c r="B16" s="395"/>
      <c r="C16" s="395"/>
      <c r="D16" s="395"/>
      <c r="E16" s="395"/>
      <c r="F16" s="39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397" t="s">
        <v>0</v>
      </c>
      <c r="B17" s="398"/>
      <c r="C17" s="398"/>
      <c r="D17" s="398"/>
      <c r="E17" s="399" t="s">
        <v>157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397" t="s">
        <v>4</v>
      </c>
      <c r="B18" s="398"/>
      <c r="C18" s="398"/>
      <c r="D18" s="406"/>
      <c r="E18" s="404" t="s">
        <v>72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397" t="s">
        <v>5</v>
      </c>
      <c r="B19" s="398"/>
      <c r="C19" s="398"/>
      <c r="D19" s="398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397" t="s">
        <v>3</v>
      </c>
      <c r="B20" s="398"/>
      <c r="C20" s="398"/>
      <c r="D20" s="398"/>
      <c r="E20" s="404" t="s">
        <v>136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397" t="s">
        <v>1</v>
      </c>
      <c r="B21" s="398"/>
      <c r="C21" s="398"/>
      <c r="D21" s="398"/>
      <c r="E21" s="402" t="s">
        <v>94</v>
      </c>
      <c r="F21" s="40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397" t="s">
        <v>2</v>
      </c>
      <c r="B22" s="398"/>
      <c r="C22" s="398"/>
      <c r="D22" s="398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54"/>
      <c r="B23" s="54"/>
      <c r="C23" s="54"/>
      <c r="D23" s="54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D13:E13"/>
    <mergeCell ref="A14:E15"/>
    <mergeCell ref="A16:F16"/>
    <mergeCell ref="A17:D17"/>
    <mergeCell ref="E17:F17"/>
    <mergeCell ref="F11:F12"/>
    <mergeCell ref="A1:E1"/>
    <mergeCell ref="A2:F2"/>
    <mergeCell ref="A3:F3"/>
    <mergeCell ref="A4:F4"/>
    <mergeCell ref="F6:F8"/>
    <mergeCell ref="D8:E8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5"/>
  <sheetViews>
    <sheetView zoomScalePageLayoutView="0" workbookViewId="0" topLeftCell="A7">
      <selection activeCell="K15" sqref="K15"/>
    </sheetView>
  </sheetViews>
  <sheetFormatPr defaultColWidth="11.421875" defaultRowHeight="15"/>
  <cols>
    <col min="1" max="1" width="4.8515625" style="366" customWidth="1"/>
    <col min="2" max="2" width="16.28125" style="0" customWidth="1"/>
    <col min="3" max="3" width="16.140625" style="0" customWidth="1"/>
    <col min="4" max="4" width="17.7109375" style="0" customWidth="1"/>
    <col min="5" max="5" width="21.140625" style="0" customWidth="1"/>
    <col min="6" max="6" width="21.421875" style="0" customWidth="1"/>
    <col min="7" max="7" width="30.00390625" style="0" customWidth="1"/>
    <col min="8" max="8" width="24.28125" style="0" customWidth="1"/>
  </cols>
  <sheetData>
    <row r="1" spans="2:7" ht="51" customHeight="1">
      <c r="B1" s="378" t="s">
        <v>207</v>
      </c>
      <c r="C1" s="378"/>
      <c r="D1" s="378"/>
      <c r="E1" s="378"/>
      <c r="F1" s="378"/>
      <c r="G1" s="378"/>
    </row>
    <row r="2" spans="2:38" ht="29.25" customHeight="1">
      <c r="B2" s="420" t="s">
        <v>6</v>
      </c>
      <c r="C2" s="421"/>
      <c r="D2" s="421"/>
      <c r="E2" s="421"/>
      <c r="F2" s="421"/>
      <c r="G2" s="4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57" customHeight="1">
      <c r="B3" s="420" t="s">
        <v>18</v>
      </c>
      <c r="C3" s="421"/>
      <c r="D3" s="421"/>
      <c r="E3" s="421"/>
      <c r="F3" s="421"/>
      <c r="G3" s="4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>
      <c r="B4" s="423" t="s">
        <v>174</v>
      </c>
      <c r="C4" s="424"/>
      <c r="D4" s="424"/>
      <c r="E4" s="424"/>
      <c r="F4" s="424"/>
      <c r="G4" s="4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s="7" customFormat="1" ht="39.75" customHeight="1">
      <c r="B5" s="149" t="s">
        <v>17</v>
      </c>
      <c r="C5" s="5" t="s">
        <v>7</v>
      </c>
      <c r="D5" s="149" t="s">
        <v>8</v>
      </c>
      <c r="E5" s="149" t="s">
        <v>9</v>
      </c>
      <c r="F5" s="5" t="s">
        <v>12</v>
      </c>
      <c r="G5" s="28" t="s">
        <v>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0.25" customHeight="1">
      <c r="B6" s="2" t="s">
        <v>14</v>
      </c>
      <c r="C6" s="2">
        <f>'MAYO A 2023 g'!F12</f>
        <v>50917.23</v>
      </c>
      <c r="D6" s="8">
        <f>'MAYO A 2023 g'!L17</f>
        <v>47201.11</v>
      </c>
      <c r="E6" s="4" t="s">
        <v>59</v>
      </c>
      <c r="F6" s="12">
        <f>D6/C6</f>
        <v>0.927016453958709</v>
      </c>
      <c r="G6" s="46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0.25" customHeight="1">
      <c r="B7" s="2" t="s">
        <v>15</v>
      </c>
      <c r="C7" s="2">
        <f>'MAYO A 2023 g'!F24</f>
        <v>228425.81999999998</v>
      </c>
      <c r="D7" s="2">
        <f>'MAYO A 2023 g'!L38</f>
        <v>136472.6</v>
      </c>
      <c r="E7" s="4" t="s">
        <v>13</v>
      </c>
      <c r="F7" s="12">
        <f>D7/C7</f>
        <v>0.5974482219216725</v>
      </c>
      <c r="G7" s="4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40.5" customHeight="1">
      <c r="B8" s="9" t="s">
        <v>16</v>
      </c>
      <c r="C8" s="10">
        <f>SUM(C6:C7)</f>
        <v>279343.05</v>
      </c>
      <c r="D8" s="11">
        <f>SUM(D6:D7)</f>
        <v>183673.71000000002</v>
      </c>
      <c r="E8" s="407">
        <f>D8/C8</f>
        <v>0.6575202425834472</v>
      </c>
      <c r="F8" s="408"/>
      <c r="G8" s="1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s="7" customFormat="1" ht="30" customHeight="1">
      <c r="B9" s="423" t="s">
        <v>197</v>
      </c>
      <c r="C9" s="424"/>
      <c r="D9" s="424"/>
      <c r="E9" s="424"/>
      <c r="F9" s="424"/>
      <c r="G9" s="42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s="7" customFormat="1" ht="46.5" customHeight="1">
      <c r="B10" s="5" t="s">
        <v>17</v>
      </c>
      <c r="C10" s="5" t="s">
        <v>7</v>
      </c>
      <c r="D10" s="149" t="s">
        <v>8</v>
      </c>
      <c r="E10" s="149" t="s">
        <v>9</v>
      </c>
      <c r="F10" s="5" t="s">
        <v>12</v>
      </c>
      <c r="G10" s="46" t="s">
        <v>202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s="7" customFormat="1" ht="20.25" customHeight="1">
      <c r="B11" s="2" t="s">
        <v>14</v>
      </c>
      <c r="C11" s="2">
        <v>50917.23</v>
      </c>
      <c r="D11" s="377">
        <f>+'MAYO A 2023 g'!L17</f>
        <v>47201.11</v>
      </c>
      <c r="E11" s="4" t="s">
        <v>59</v>
      </c>
      <c r="F11" s="12">
        <f>D11/C11</f>
        <v>0.927016453958709</v>
      </c>
      <c r="G11" s="46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s="7" customFormat="1" ht="20.25" customHeight="1">
      <c r="B12" s="2" t="s">
        <v>15</v>
      </c>
      <c r="C12" s="2">
        <v>228425.82</v>
      </c>
      <c r="D12" s="4">
        <f>+'MAYO A 2023 g'!L38</f>
        <v>136472.6</v>
      </c>
      <c r="E12" s="4" t="s">
        <v>13</v>
      </c>
      <c r="F12" s="12">
        <f>D12/C12</f>
        <v>0.5974482219216725</v>
      </c>
      <c r="G12" s="46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7" customFormat="1" ht="40.5" customHeight="1">
      <c r="B13" s="9" t="s">
        <v>16</v>
      </c>
      <c r="C13" s="10">
        <f>SUM(C11:C12)</f>
        <v>279343.05</v>
      </c>
      <c r="D13" s="11">
        <f>SUM(D11:D12)</f>
        <v>183673.71000000002</v>
      </c>
      <c r="E13" s="407">
        <f>D13/C13</f>
        <v>0.6575202425834472</v>
      </c>
      <c r="F13" s="408"/>
      <c r="G13" s="181"/>
      <c r="H13" s="27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s="7" customFormat="1" ht="45" customHeight="1">
      <c r="B14" s="409" t="s">
        <v>10</v>
      </c>
      <c r="C14" s="410"/>
      <c r="D14" s="410"/>
      <c r="E14" s="410"/>
      <c r="F14" s="410"/>
      <c r="G14" s="5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s="7" customFormat="1" ht="32.25" customHeight="1">
      <c r="B15" s="411"/>
      <c r="C15" s="412"/>
      <c r="D15" s="412"/>
      <c r="E15" s="412"/>
      <c r="F15" s="412"/>
      <c r="G15" s="18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15" customHeight="1">
      <c r="B16" s="413"/>
      <c r="C16" s="414"/>
      <c r="D16" s="414"/>
      <c r="E16" s="414"/>
      <c r="F16" s="414"/>
      <c r="G16" s="4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20.25" customHeight="1">
      <c r="B17" s="416" t="s">
        <v>0</v>
      </c>
      <c r="C17" s="417"/>
      <c r="D17" s="417"/>
      <c r="E17" s="417"/>
      <c r="F17" s="399" t="s">
        <v>175</v>
      </c>
      <c r="G17" s="40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20.25" customHeight="1">
      <c r="B18" s="416" t="s">
        <v>4</v>
      </c>
      <c r="C18" s="417"/>
      <c r="D18" s="417"/>
      <c r="E18" s="428"/>
      <c r="F18" s="404" t="s">
        <v>61</v>
      </c>
      <c r="G18" s="40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20.25" customHeight="1">
      <c r="B19" s="416" t="s">
        <v>5</v>
      </c>
      <c r="C19" s="417"/>
      <c r="D19" s="417"/>
      <c r="E19" s="417"/>
      <c r="F19" s="404" t="s">
        <v>60</v>
      </c>
      <c r="G19" s="40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20.25" customHeight="1">
      <c r="B20" s="416" t="s">
        <v>3</v>
      </c>
      <c r="C20" s="417"/>
      <c r="D20" s="417"/>
      <c r="E20" s="417"/>
      <c r="F20" s="404" t="s">
        <v>133</v>
      </c>
      <c r="G20" s="40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27" customHeight="1">
      <c r="B21" s="416" t="s">
        <v>1</v>
      </c>
      <c r="C21" s="417"/>
      <c r="D21" s="417"/>
      <c r="E21" s="417"/>
      <c r="F21" s="402" t="s">
        <v>134</v>
      </c>
      <c r="G21" s="40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27" customHeight="1">
      <c r="B22" s="416" t="s">
        <v>2</v>
      </c>
      <c r="C22" s="417"/>
      <c r="D22" s="417"/>
      <c r="E22" s="417"/>
      <c r="F22" s="404"/>
      <c r="G22" s="40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5" customHeight="1">
      <c r="B23" s="1"/>
      <c r="C23" s="1"/>
      <c r="D23" s="1"/>
      <c r="E23" s="1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"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5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</sheetData>
  <sheetProtection/>
  <mergeCells count="23"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  <mergeCell ref="B9:G9"/>
    <mergeCell ref="G11:G12"/>
    <mergeCell ref="E13:F13"/>
    <mergeCell ref="B14:F15"/>
    <mergeCell ref="B16:G16"/>
    <mergeCell ref="B17:E17"/>
    <mergeCell ref="F17:G17"/>
    <mergeCell ref="B2:G2"/>
    <mergeCell ref="B3:G3"/>
    <mergeCell ref="B4:G4"/>
    <mergeCell ref="G6:G7"/>
    <mergeCell ref="E8:F8"/>
    <mergeCell ref="B1:G1"/>
  </mergeCells>
  <hyperlinks>
    <hyperlink ref="F21" r:id="rId1" display="edmundo.guerrero@cascales.gob.ec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6">
      <selection activeCell="D31" sqref="D31"/>
    </sheetView>
  </sheetViews>
  <sheetFormatPr defaultColWidth="11.421875" defaultRowHeight="15"/>
  <cols>
    <col min="1" max="1" width="14.28125" style="0" customWidth="1"/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3.421875" style="0" customWidth="1"/>
    <col min="9" max="9" width="5.7109375" style="0" customWidth="1"/>
    <col min="10" max="10" width="11.140625" style="0" customWidth="1"/>
    <col min="11" max="11" width="33.140625" style="0" customWidth="1"/>
    <col min="12" max="12" width="13.57421875" style="0" customWidth="1"/>
    <col min="13" max="13" width="15.7109375" style="0" customWidth="1"/>
  </cols>
  <sheetData>
    <row r="1" ht="31.5" customHeight="1" thickBot="1"/>
    <row r="2" spans="1:13" ht="27.75" customHeight="1" thickBot="1">
      <c r="A2" s="448" t="s">
        <v>168</v>
      </c>
      <c r="B2" s="156" t="s">
        <v>43</v>
      </c>
      <c r="C2" s="154"/>
      <c r="D2" s="24"/>
      <c r="E2" s="230">
        <v>45047</v>
      </c>
      <c r="F2" s="367">
        <v>45077</v>
      </c>
      <c r="G2" s="19"/>
      <c r="H2" s="437" t="s">
        <v>169</v>
      </c>
      <c r="I2" s="157" t="s">
        <v>19</v>
      </c>
      <c r="J2" s="16"/>
      <c r="K2" s="17"/>
      <c r="L2" s="261">
        <v>45047</v>
      </c>
      <c r="M2" s="261">
        <v>45077</v>
      </c>
    </row>
    <row r="3" spans="1:14" ht="15" customHeight="1">
      <c r="A3" s="449"/>
      <c r="B3" s="434">
        <v>1</v>
      </c>
      <c r="C3" s="158">
        <v>1.1</v>
      </c>
      <c r="D3" s="159" t="s">
        <v>44</v>
      </c>
      <c r="E3" s="159"/>
      <c r="F3" s="369">
        <v>348.16</v>
      </c>
      <c r="H3" s="438"/>
      <c r="I3" s="440">
        <v>5</v>
      </c>
      <c r="J3" s="158" t="s">
        <v>20</v>
      </c>
      <c r="K3" s="159" t="s">
        <v>117</v>
      </c>
      <c r="L3" s="159"/>
      <c r="M3" s="277">
        <v>26758.87</v>
      </c>
      <c r="N3" s="14"/>
    </row>
    <row r="4" spans="1:14" ht="15" customHeight="1">
      <c r="A4" s="449"/>
      <c r="B4" s="435"/>
      <c r="C4" s="160">
        <v>1.2</v>
      </c>
      <c r="D4" s="161" t="s">
        <v>45</v>
      </c>
      <c r="E4" s="161"/>
      <c r="F4" s="368">
        <v>0</v>
      </c>
      <c r="H4" s="438"/>
      <c r="I4" s="441"/>
      <c r="J4" s="160" t="s">
        <v>78</v>
      </c>
      <c r="K4" s="161" t="s">
        <v>118</v>
      </c>
      <c r="L4" s="161"/>
      <c r="M4" s="278">
        <v>16526.13</v>
      </c>
      <c r="N4" s="14"/>
    </row>
    <row r="5" spans="1:14" ht="15" customHeight="1">
      <c r="A5" s="449"/>
      <c r="B5" s="435"/>
      <c r="C5" s="160">
        <v>1.3</v>
      </c>
      <c r="D5" s="161" t="s">
        <v>46</v>
      </c>
      <c r="E5" s="161"/>
      <c r="F5" s="368">
        <v>1640.16</v>
      </c>
      <c r="H5" s="438"/>
      <c r="I5" s="441"/>
      <c r="J5" s="160" t="s">
        <v>211</v>
      </c>
      <c r="K5" s="161" t="s">
        <v>212</v>
      </c>
      <c r="L5" s="171"/>
      <c r="M5" s="278">
        <v>3916.11</v>
      </c>
      <c r="N5" s="14"/>
    </row>
    <row r="6" spans="1:14" ht="15" customHeight="1">
      <c r="A6" s="449"/>
      <c r="B6" s="435"/>
      <c r="C6" s="160">
        <v>1.4</v>
      </c>
      <c r="D6" s="161" t="s">
        <v>47</v>
      </c>
      <c r="E6" s="161"/>
      <c r="F6" s="368">
        <v>272.25</v>
      </c>
      <c r="H6" s="438"/>
      <c r="I6" s="441"/>
      <c r="J6" s="160" t="s">
        <v>80</v>
      </c>
      <c r="K6" s="161" t="s">
        <v>120</v>
      </c>
      <c r="L6" s="171"/>
      <c r="M6" s="278">
        <v>0</v>
      </c>
      <c r="N6" s="14"/>
    </row>
    <row r="7" spans="1:14" ht="15" customHeight="1">
      <c r="A7" s="449"/>
      <c r="B7" s="435"/>
      <c r="C7" s="160">
        <v>1.5</v>
      </c>
      <c r="D7" s="161" t="s">
        <v>48</v>
      </c>
      <c r="E7" s="161"/>
      <c r="F7" s="368">
        <v>0</v>
      </c>
      <c r="H7" s="438"/>
      <c r="I7" s="441"/>
      <c r="J7" s="160" t="s">
        <v>82</v>
      </c>
      <c r="K7" s="161" t="s">
        <v>121</v>
      </c>
      <c r="L7" s="171"/>
      <c r="M7" s="278">
        <v>0</v>
      </c>
      <c r="N7" s="14"/>
    </row>
    <row r="8" spans="1:14" ht="15" customHeight="1">
      <c r="A8" s="449"/>
      <c r="B8" s="435"/>
      <c r="C8" s="160">
        <v>1.7</v>
      </c>
      <c r="D8" s="161" t="s">
        <v>49</v>
      </c>
      <c r="E8" s="161"/>
      <c r="F8" s="368">
        <v>361.91</v>
      </c>
      <c r="H8" s="438"/>
      <c r="I8" s="441"/>
      <c r="J8" s="160" t="s">
        <v>84</v>
      </c>
      <c r="K8" s="161" t="s">
        <v>122</v>
      </c>
      <c r="L8" s="171"/>
      <c r="M8" s="278">
        <v>0</v>
      </c>
      <c r="N8" s="14"/>
    </row>
    <row r="9" spans="1:18" ht="15" customHeight="1">
      <c r="A9" s="449"/>
      <c r="B9" s="435"/>
      <c r="C9" s="160">
        <v>1.8</v>
      </c>
      <c r="D9" s="161" t="s">
        <v>50</v>
      </c>
      <c r="E9" s="161"/>
      <c r="F9" s="368">
        <v>47461.32</v>
      </c>
      <c r="H9" s="438"/>
      <c r="I9" s="441"/>
      <c r="J9" s="160" t="s">
        <v>86</v>
      </c>
      <c r="K9" s="161" t="s">
        <v>123</v>
      </c>
      <c r="L9" s="171"/>
      <c r="M9" s="278">
        <v>0</v>
      </c>
      <c r="N9" s="14"/>
      <c r="O9" s="14"/>
      <c r="P9" s="14"/>
      <c r="Q9" s="14"/>
      <c r="R9" s="14"/>
    </row>
    <row r="10" spans="1:18" ht="15" customHeight="1">
      <c r="A10" s="449"/>
      <c r="B10" s="435"/>
      <c r="C10" s="160">
        <v>1.9</v>
      </c>
      <c r="D10" s="161" t="s">
        <v>51</v>
      </c>
      <c r="E10" s="161"/>
      <c r="F10" s="368">
        <v>833.43</v>
      </c>
      <c r="H10" s="438"/>
      <c r="I10" s="441"/>
      <c r="J10" s="160" t="s">
        <v>31</v>
      </c>
      <c r="K10" s="161" t="s">
        <v>146</v>
      </c>
      <c r="L10" s="161"/>
      <c r="M10" s="278">
        <v>0</v>
      </c>
      <c r="N10" s="14"/>
      <c r="O10" s="14"/>
      <c r="P10" s="14"/>
      <c r="Q10" s="14"/>
      <c r="R10" s="14"/>
    </row>
    <row r="11" spans="1:18" ht="15" customHeight="1" thickBot="1">
      <c r="A11" s="449"/>
      <c r="B11" s="436"/>
      <c r="C11" s="162"/>
      <c r="D11" s="163"/>
      <c r="E11" s="163"/>
      <c r="F11" s="164"/>
      <c r="H11" s="438"/>
      <c r="I11" s="441"/>
      <c r="J11" s="160"/>
      <c r="K11" s="161"/>
      <c r="L11" s="171"/>
      <c r="M11" s="172"/>
      <c r="N11" s="14"/>
      <c r="O11" s="14"/>
      <c r="P11" s="14"/>
      <c r="Q11" s="14"/>
      <c r="R11" s="14"/>
    </row>
    <row r="12" spans="1:14" ht="23.25" customHeight="1" thickBot="1">
      <c r="A12" s="449"/>
      <c r="B12" s="431" t="s">
        <v>52</v>
      </c>
      <c r="C12" s="432"/>
      <c r="D12" s="432"/>
      <c r="E12" s="38"/>
      <c r="F12" s="118">
        <f>SUM(F3:F11)</f>
        <v>50917.23</v>
      </c>
      <c r="H12" s="438"/>
      <c r="I12" s="441"/>
      <c r="J12" s="160"/>
      <c r="K12" s="161"/>
      <c r="L12" s="171"/>
      <c r="M12" s="172"/>
      <c r="N12" s="14"/>
    </row>
    <row r="13" spans="1:14" ht="15" customHeight="1">
      <c r="A13" s="449"/>
      <c r="B13" s="36"/>
      <c r="H13" s="438"/>
      <c r="I13" s="441"/>
      <c r="J13" s="160"/>
      <c r="K13" s="161"/>
      <c r="L13" s="171"/>
      <c r="M13" s="172"/>
      <c r="N13" s="14"/>
    </row>
    <row r="14" spans="1:14" ht="15" customHeight="1" thickBot="1">
      <c r="A14" s="449"/>
      <c r="H14" s="438"/>
      <c r="I14" s="441"/>
      <c r="J14" s="160"/>
      <c r="K14" s="161"/>
      <c r="L14" s="171"/>
      <c r="M14" s="172"/>
      <c r="N14" s="14"/>
    </row>
    <row r="15" spans="1:14" ht="16.5" customHeight="1">
      <c r="A15" s="449"/>
      <c r="B15" s="26"/>
      <c r="C15" s="26"/>
      <c r="D15" s="26"/>
      <c r="E15" s="26"/>
      <c r="F15" s="27"/>
      <c r="H15" s="438"/>
      <c r="I15" s="441"/>
      <c r="J15" s="160"/>
      <c r="K15" s="161"/>
      <c r="L15" s="171"/>
      <c r="M15" s="172"/>
      <c r="N15" s="14"/>
    </row>
    <row r="16" spans="1:14" ht="24" customHeight="1" thickBot="1">
      <c r="A16" s="449"/>
      <c r="B16" s="494" t="s">
        <v>53</v>
      </c>
      <c r="C16" s="495"/>
      <c r="D16" s="495"/>
      <c r="E16" s="496"/>
      <c r="F16" s="497"/>
      <c r="H16" s="438"/>
      <c r="I16" s="493"/>
      <c r="J16" s="137"/>
      <c r="K16" s="104"/>
      <c r="L16" s="104"/>
      <c r="M16" s="170"/>
      <c r="N16" s="14"/>
    </row>
    <row r="17" spans="1:13" ht="18" customHeight="1" thickBot="1">
      <c r="A17" s="449"/>
      <c r="B17" s="434" t="s">
        <v>70</v>
      </c>
      <c r="C17" s="134">
        <v>2.4</v>
      </c>
      <c r="D17" s="94" t="s">
        <v>54</v>
      </c>
      <c r="E17" s="159"/>
      <c r="F17" s="372"/>
      <c r="H17" s="438"/>
      <c r="I17" s="472" t="s">
        <v>24</v>
      </c>
      <c r="J17" s="473"/>
      <c r="K17" s="473"/>
      <c r="L17" s="241">
        <f>SUM(M3:M16)</f>
        <v>47201.11</v>
      </c>
      <c r="M17" s="41"/>
    </row>
    <row r="18" spans="1:13" ht="18" customHeight="1" thickBot="1">
      <c r="A18" s="449"/>
      <c r="B18" s="435"/>
      <c r="C18" s="135">
        <v>2.5</v>
      </c>
      <c r="D18" s="136" t="s">
        <v>55</v>
      </c>
      <c r="E18" s="161"/>
      <c r="F18" s="370"/>
      <c r="H18" s="438"/>
      <c r="I18" s="21"/>
      <c r="J18" s="20"/>
      <c r="K18" s="20"/>
      <c r="L18" s="22"/>
      <c r="M18" s="23"/>
    </row>
    <row r="19" spans="1:13" ht="18" customHeight="1" thickBot="1">
      <c r="A19" s="449"/>
      <c r="B19" s="435"/>
      <c r="C19" s="135">
        <v>2.7</v>
      </c>
      <c r="D19" s="136" t="s">
        <v>56</v>
      </c>
      <c r="E19" s="161"/>
      <c r="F19" s="370"/>
      <c r="H19" s="438"/>
      <c r="I19" s="454" t="s">
        <v>25</v>
      </c>
      <c r="J19" s="455"/>
      <c r="K19" s="455"/>
      <c r="L19" s="24"/>
      <c r="M19" s="25"/>
    </row>
    <row r="20" spans="1:14" ht="18" customHeight="1">
      <c r="A20" s="449"/>
      <c r="B20" s="435"/>
      <c r="C20" s="135">
        <v>2.8</v>
      </c>
      <c r="D20" s="136" t="s">
        <v>57</v>
      </c>
      <c r="E20" s="161"/>
      <c r="F20" s="375">
        <v>228100.05</v>
      </c>
      <c r="H20" s="438"/>
      <c r="I20" s="456" t="s">
        <v>69</v>
      </c>
      <c r="J20" s="158" t="s">
        <v>20</v>
      </c>
      <c r="K20" s="159" t="s">
        <v>117</v>
      </c>
      <c r="L20" s="159"/>
      <c r="M20" s="277">
        <v>0</v>
      </c>
      <c r="N20" s="258"/>
    </row>
    <row r="21" spans="1:13" ht="18" customHeight="1">
      <c r="A21" s="449"/>
      <c r="B21" s="435"/>
      <c r="C21" s="167">
        <v>3.6</v>
      </c>
      <c r="D21" s="138" t="s">
        <v>63</v>
      </c>
      <c r="E21" s="161"/>
      <c r="F21" s="370"/>
      <c r="H21" s="438"/>
      <c r="I21" s="457"/>
      <c r="J21" s="160" t="s">
        <v>78</v>
      </c>
      <c r="K21" s="161" t="s">
        <v>118</v>
      </c>
      <c r="L21" s="161"/>
      <c r="M21" s="244">
        <v>0</v>
      </c>
    </row>
    <row r="22" spans="1:13" ht="18" customHeight="1">
      <c r="A22" s="449"/>
      <c r="B22" s="435"/>
      <c r="C22" s="167">
        <v>3.7</v>
      </c>
      <c r="D22" s="138" t="s">
        <v>64</v>
      </c>
      <c r="E22" s="161"/>
      <c r="F22" s="370"/>
      <c r="H22" s="438"/>
      <c r="I22" s="457"/>
      <c r="J22" s="160" t="s">
        <v>79</v>
      </c>
      <c r="K22" s="161" t="s">
        <v>119</v>
      </c>
      <c r="L22" s="161"/>
      <c r="M22" s="278">
        <v>0</v>
      </c>
    </row>
    <row r="23" spans="1:13" ht="18" customHeight="1" thickBot="1">
      <c r="A23" s="449"/>
      <c r="B23" s="436"/>
      <c r="C23" s="168">
        <v>3.8</v>
      </c>
      <c r="D23" s="139" t="s">
        <v>65</v>
      </c>
      <c r="E23" s="373"/>
      <c r="F23" s="376">
        <v>325.77</v>
      </c>
      <c r="H23" s="438"/>
      <c r="I23" s="457"/>
      <c r="J23" s="160" t="s">
        <v>80</v>
      </c>
      <c r="K23" s="161" t="s">
        <v>120</v>
      </c>
      <c r="L23" s="161"/>
      <c r="M23" s="244">
        <v>0</v>
      </c>
    </row>
    <row r="24" spans="1:13" ht="24" customHeight="1" thickBot="1">
      <c r="A24" s="449"/>
      <c r="B24" s="431" t="s">
        <v>58</v>
      </c>
      <c r="C24" s="432"/>
      <c r="D24" s="432"/>
      <c r="E24" s="374"/>
      <c r="F24" s="371">
        <f>SUM(F17:F23)</f>
        <v>228425.81999999998</v>
      </c>
      <c r="H24" s="438"/>
      <c r="I24" s="457"/>
      <c r="J24" s="160" t="s">
        <v>82</v>
      </c>
      <c r="K24" s="161" t="s">
        <v>121</v>
      </c>
      <c r="L24" s="161"/>
      <c r="M24" s="244">
        <v>0</v>
      </c>
    </row>
    <row r="25" spans="1:13" ht="15" customHeight="1" thickBot="1">
      <c r="A25" s="449"/>
      <c r="B25" s="460"/>
      <c r="C25" s="461"/>
      <c r="D25" s="461"/>
      <c r="E25" s="461"/>
      <c r="F25" s="462"/>
      <c r="H25" s="438"/>
      <c r="I25" s="457"/>
      <c r="J25" s="160" t="s">
        <v>84</v>
      </c>
      <c r="K25" s="161" t="s">
        <v>122</v>
      </c>
      <c r="L25" s="161"/>
      <c r="M25" s="244">
        <v>0</v>
      </c>
    </row>
    <row r="26" spans="1:13" ht="24" customHeight="1" thickBot="1">
      <c r="A26" s="450"/>
      <c r="B26" s="499" t="s">
        <v>66</v>
      </c>
      <c r="C26" s="500"/>
      <c r="D26" s="501"/>
      <c r="E26" s="502">
        <f>F12+F24</f>
        <v>279343.05</v>
      </c>
      <c r="F26" s="503"/>
      <c r="H26" s="438"/>
      <c r="I26" s="457"/>
      <c r="J26" s="160" t="s">
        <v>86</v>
      </c>
      <c r="K26" s="161" t="s">
        <v>123</v>
      </c>
      <c r="L26" s="161"/>
      <c r="M26" s="244">
        <v>0</v>
      </c>
    </row>
    <row r="27" spans="1:14" ht="28.5" customHeight="1">
      <c r="A27" s="37">
        <v>2021</v>
      </c>
      <c r="B27" s="20"/>
      <c r="H27" s="438"/>
      <c r="I27" s="457"/>
      <c r="J27" s="173" t="s">
        <v>26</v>
      </c>
      <c r="K27" s="174" t="s">
        <v>124</v>
      </c>
      <c r="L27" s="174"/>
      <c r="M27" s="276">
        <v>0</v>
      </c>
      <c r="N27" s="258"/>
    </row>
    <row r="28" spans="1:14" ht="15.75" customHeight="1">
      <c r="A28" s="37"/>
      <c r="B28" s="20"/>
      <c r="H28" s="438"/>
      <c r="I28" s="457"/>
      <c r="J28" s="173" t="s">
        <v>28</v>
      </c>
      <c r="K28" s="174" t="s">
        <v>125</v>
      </c>
      <c r="L28" s="161"/>
      <c r="M28" s="276">
        <v>0</v>
      </c>
      <c r="N28" s="258"/>
    </row>
    <row r="29" spans="1:14" ht="15" customHeight="1">
      <c r="A29" s="20"/>
      <c r="B29" s="20"/>
      <c r="H29" s="438"/>
      <c r="I29" s="457"/>
      <c r="J29" s="173" t="s">
        <v>89</v>
      </c>
      <c r="K29" s="174" t="s">
        <v>126</v>
      </c>
      <c r="L29" s="161"/>
      <c r="M29" s="276">
        <v>16710.1</v>
      </c>
      <c r="N29" s="258"/>
    </row>
    <row r="30" spans="8:14" ht="15" customHeight="1">
      <c r="H30" s="438"/>
      <c r="I30" s="457"/>
      <c r="J30" s="173" t="s">
        <v>213</v>
      </c>
      <c r="K30" s="174" t="s">
        <v>127</v>
      </c>
      <c r="L30" s="161"/>
      <c r="M30" s="276">
        <v>7171.84</v>
      </c>
      <c r="N30" s="258"/>
    </row>
    <row r="31" spans="6:14" ht="15" customHeight="1">
      <c r="F31" s="33"/>
      <c r="H31" s="438"/>
      <c r="I31" s="457"/>
      <c r="J31" s="173" t="s">
        <v>33</v>
      </c>
      <c r="K31" s="174" t="s">
        <v>214</v>
      </c>
      <c r="L31" s="161"/>
      <c r="M31" s="276">
        <v>0</v>
      </c>
      <c r="N31" s="258"/>
    </row>
    <row r="32" spans="8:14" ht="15.75" customHeight="1">
      <c r="H32" s="438"/>
      <c r="I32" s="457"/>
      <c r="J32" s="173" t="s">
        <v>35</v>
      </c>
      <c r="K32" s="174" t="s">
        <v>129</v>
      </c>
      <c r="L32" s="161"/>
      <c r="M32" s="276">
        <v>0</v>
      </c>
      <c r="N32" s="258"/>
    </row>
    <row r="33" spans="8:14" ht="15.75" customHeight="1">
      <c r="H33" s="438"/>
      <c r="I33" s="457"/>
      <c r="J33" s="173" t="s">
        <v>39</v>
      </c>
      <c r="K33" s="174" t="s">
        <v>128</v>
      </c>
      <c r="L33" s="161"/>
      <c r="M33" s="276">
        <v>102660.76</v>
      </c>
      <c r="N33" s="258"/>
    </row>
    <row r="34" spans="8:14" ht="15.75" customHeight="1">
      <c r="H34" s="438"/>
      <c r="I34" s="457"/>
      <c r="J34" s="173" t="s">
        <v>105</v>
      </c>
      <c r="K34" s="174" t="s">
        <v>215</v>
      </c>
      <c r="L34" s="161"/>
      <c r="M34" s="276">
        <v>0</v>
      </c>
      <c r="N34" s="258"/>
    </row>
    <row r="35" spans="8:14" ht="15.75" customHeight="1">
      <c r="H35" s="438"/>
      <c r="I35" s="457"/>
      <c r="J35" s="173" t="s">
        <v>41</v>
      </c>
      <c r="K35" s="174" t="s">
        <v>132</v>
      </c>
      <c r="L35" s="161"/>
      <c r="M35" s="276">
        <v>9929.9</v>
      </c>
      <c r="N35" s="258"/>
    </row>
    <row r="36" spans="8:13" ht="15.75" customHeight="1">
      <c r="H36" s="438"/>
      <c r="I36" s="150"/>
      <c r="J36" s="173"/>
      <c r="K36" s="174"/>
      <c r="L36" s="161"/>
      <c r="M36" s="175"/>
    </row>
    <row r="37" spans="8:13" ht="15.75" customHeight="1" thickBot="1">
      <c r="H37" s="438"/>
      <c r="I37" s="150"/>
      <c r="J37" s="177"/>
      <c r="K37" s="178"/>
      <c r="L37" s="163"/>
      <c r="M37" s="176"/>
    </row>
    <row r="38" spans="8:13" ht="24.75" customHeight="1" thickBot="1">
      <c r="H38" s="439"/>
      <c r="I38" s="504" t="s">
        <v>25</v>
      </c>
      <c r="J38" s="505"/>
      <c r="K38" s="505"/>
      <c r="L38" s="169">
        <f>SUM(M20:M35)</f>
        <v>136472.6</v>
      </c>
      <c r="M38" s="41"/>
    </row>
    <row r="39" spans="8:13" ht="23.25" customHeight="1" thickBot="1">
      <c r="H39" s="34"/>
      <c r="I39" s="451" t="s">
        <v>67</v>
      </c>
      <c r="J39" s="452"/>
      <c r="K39" s="506"/>
      <c r="L39" s="498">
        <f>L38+L17</f>
        <v>183673.71000000002</v>
      </c>
      <c r="M39" s="430"/>
    </row>
    <row r="40" ht="15">
      <c r="I40" s="35"/>
    </row>
  </sheetData>
  <sheetProtection/>
  <mergeCells count="18">
    <mergeCell ref="B17:B23"/>
    <mergeCell ref="L39:M39"/>
    <mergeCell ref="B24:D24"/>
    <mergeCell ref="B25:F25"/>
    <mergeCell ref="B26:D26"/>
    <mergeCell ref="E26:F26"/>
    <mergeCell ref="I38:K38"/>
    <mergeCell ref="I39:K39"/>
    <mergeCell ref="A2:A26"/>
    <mergeCell ref="H2:H38"/>
    <mergeCell ref="B3:B11"/>
    <mergeCell ref="I3:I16"/>
    <mergeCell ref="I17:K17"/>
    <mergeCell ref="I19:K19"/>
    <mergeCell ref="I20:I35"/>
    <mergeCell ref="B12:D12"/>
    <mergeCell ref="B16:D16"/>
    <mergeCell ref="E16:F1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5"/>
  <sheetViews>
    <sheetView zoomScalePageLayoutView="0" workbookViewId="0" topLeftCell="A4">
      <selection activeCell="E13" sqref="E13:F13"/>
    </sheetView>
  </sheetViews>
  <sheetFormatPr defaultColWidth="11.421875" defaultRowHeight="15"/>
  <cols>
    <col min="1" max="1" width="7.421875" style="0" customWidth="1"/>
    <col min="2" max="2" width="18.421875" style="0" customWidth="1"/>
    <col min="3" max="3" width="15.7109375" style="0" customWidth="1"/>
    <col min="4" max="4" width="16.7109375" style="0" customWidth="1"/>
    <col min="5" max="5" width="17.28125" style="0" customWidth="1"/>
    <col min="6" max="6" width="28.7109375" style="0" customWidth="1"/>
    <col min="7" max="7" width="27.8515625" style="0" customWidth="1"/>
  </cols>
  <sheetData>
    <row r="1" spans="2:7" ht="51" customHeight="1">
      <c r="B1" s="378" t="s">
        <v>209</v>
      </c>
      <c r="C1" s="378"/>
      <c r="D1" s="378"/>
      <c r="E1" s="378"/>
      <c r="F1" s="378"/>
      <c r="G1" s="378"/>
    </row>
    <row r="2" spans="2:38" ht="29.25" customHeight="1">
      <c r="B2" s="420" t="s">
        <v>6</v>
      </c>
      <c r="C2" s="421"/>
      <c r="D2" s="421"/>
      <c r="E2" s="421"/>
      <c r="F2" s="421"/>
      <c r="G2" s="4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57" customHeight="1">
      <c r="B3" s="420" t="s">
        <v>18</v>
      </c>
      <c r="C3" s="421"/>
      <c r="D3" s="421"/>
      <c r="E3" s="421"/>
      <c r="F3" s="421"/>
      <c r="G3" s="4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30" customHeight="1">
      <c r="B4" s="423" t="s">
        <v>176</v>
      </c>
      <c r="C4" s="424"/>
      <c r="D4" s="424"/>
      <c r="E4" s="424"/>
      <c r="F4" s="424"/>
      <c r="G4" s="4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s="7" customFormat="1" ht="39.75" customHeight="1">
      <c r="B5" s="149" t="s">
        <v>17</v>
      </c>
      <c r="C5" s="5" t="s">
        <v>7</v>
      </c>
      <c r="D5" s="149" t="s">
        <v>8</v>
      </c>
      <c r="E5" s="149" t="s">
        <v>9</v>
      </c>
      <c r="F5" s="5" t="s">
        <v>12</v>
      </c>
      <c r="G5" s="28" t="s">
        <v>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0.25" customHeight="1">
      <c r="B6" s="2" t="s">
        <v>14</v>
      </c>
      <c r="C6" s="2">
        <f>'JUNIO A 2023 g'!E12</f>
        <v>52490.48</v>
      </c>
      <c r="D6" s="8">
        <f>'JUNIO A 2023 g'!L17</f>
        <v>45713.520000000004</v>
      </c>
      <c r="E6" s="4" t="s">
        <v>59</v>
      </c>
      <c r="F6" s="12">
        <f>D6/C6</f>
        <v>0.8708916359690367</v>
      </c>
      <c r="G6" s="46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5.5" customHeight="1">
      <c r="B7" s="2" t="s">
        <v>15</v>
      </c>
      <c r="C7" s="2">
        <f>'JUNIO A 2023 g'!E24</f>
        <v>344725.37</v>
      </c>
      <c r="D7" s="2">
        <f>'JUNIO A 2023 g'!L38</f>
        <v>433250.54</v>
      </c>
      <c r="E7" s="4" t="s">
        <v>13</v>
      </c>
      <c r="F7" s="12">
        <f>D7/C7</f>
        <v>1.2567991151913187</v>
      </c>
      <c r="G7" s="4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40.5" customHeight="1">
      <c r="B8" s="9" t="s">
        <v>16</v>
      </c>
      <c r="C8" s="10">
        <f>SUM(C6:C7)</f>
        <v>397215.85</v>
      </c>
      <c r="D8" s="11">
        <f>SUM(D6:D7)</f>
        <v>478964.06</v>
      </c>
      <c r="E8" s="407">
        <f>D8/C8</f>
        <v>1.205802990993436</v>
      </c>
      <c r="F8" s="408"/>
      <c r="G8" s="18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s="7" customFormat="1" ht="30" customHeight="1">
      <c r="B9" s="423" t="s">
        <v>196</v>
      </c>
      <c r="C9" s="424"/>
      <c r="D9" s="424"/>
      <c r="E9" s="424"/>
      <c r="F9" s="424"/>
      <c r="G9" s="42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s="7" customFormat="1" ht="34.5" customHeight="1">
      <c r="B10" s="5" t="s">
        <v>17</v>
      </c>
      <c r="C10" s="5" t="s">
        <v>7</v>
      </c>
      <c r="D10" s="149" t="s">
        <v>8</v>
      </c>
      <c r="E10" s="149" t="s">
        <v>9</v>
      </c>
      <c r="F10" s="5" t="s">
        <v>12</v>
      </c>
      <c r="G10" s="46" t="s">
        <v>95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s="7" customFormat="1" ht="24.75" customHeight="1">
      <c r="B11" s="2" t="s">
        <v>14</v>
      </c>
      <c r="C11" s="2">
        <v>354599.07</v>
      </c>
      <c r="D11" s="8">
        <v>354599.07</v>
      </c>
      <c r="E11" s="4" t="s">
        <v>59</v>
      </c>
      <c r="F11" s="12">
        <f>D11/C11</f>
        <v>1</v>
      </c>
      <c r="G11" s="46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s="7" customFormat="1" ht="20.25" customHeight="1">
      <c r="B12" s="2" t="s">
        <v>15</v>
      </c>
      <c r="C12" s="2">
        <v>2076792.26</v>
      </c>
      <c r="D12" s="2">
        <v>2076792.26</v>
      </c>
      <c r="E12" s="4" t="s">
        <v>13</v>
      </c>
      <c r="F12" s="12">
        <f>D12/C12</f>
        <v>1</v>
      </c>
      <c r="G12" s="46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7" customFormat="1" ht="33.75" customHeight="1">
      <c r="B13" s="9" t="s">
        <v>16</v>
      </c>
      <c r="C13" s="10">
        <f>SUM(C11:C12)</f>
        <v>2431391.33</v>
      </c>
      <c r="D13" s="11">
        <f>SUM(D11:D12)</f>
        <v>2431391.33</v>
      </c>
      <c r="E13" s="407">
        <f>D13/C13</f>
        <v>1</v>
      </c>
      <c r="F13" s="408"/>
      <c r="G13" s="18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s="7" customFormat="1" ht="39.75" customHeight="1">
      <c r="B14" s="409" t="s">
        <v>10</v>
      </c>
      <c r="C14" s="410"/>
      <c r="D14" s="410"/>
      <c r="E14" s="410"/>
      <c r="F14" s="410"/>
      <c r="G14" s="5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s="7" customFormat="1" ht="32.25" customHeight="1">
      <c r="B15" s="411"/>
      <c r="C15" s="412"/>
      <c r="D15" s="412"/>
      <c r="E15" s="412"/>
      <c r="F15" s="412"/>
      <c r="G15" s="18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ht="15" customHeight="1">
      <c r="B16" s="413"/>
      <c r="C16" s="414"/>
      <c r="D16" s="414"/>
      <c r="E16" s="414"/>
      <c r="F16" s="414"/>
      <c r="G16" s="4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20.25" customHeight="1">
      <c r="B17" s="416" t="s">
        <v>0</v>
      </c>
      <c r="C17" s="417"/>
      <c r="D17" s="417"/>
      <c r="E17" s="417"/>
      <c r="F17" s="399" t="s">
        <v>177</v>
      </c>
      <c r="G17" s="40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20.25" customHeight="1">
      <c r="B18" s="416" t="s">
        <v>4</v>
      </c>
      <c r="C18" s="417"/>
      <c r="D18" s="417"/>
      <c r="E18" s="428"/>
      <c r="F18" s="404" t="s">
        <v>61</v>
      </c>
      <c r="G18" s="40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20.25" customHeight="1">
      <c r="B19" s="416" t="s">
        <v>5</v>
      </c>
      <c r="C19" s="417"/>
      <c r="D19" s="417"/>
      <c r="E19" s="417"/>
      <c r="F19" s="404" t="s">
        <v>60</v>
      </c>
      <c r="G19" s="40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20.25" customHeight="1">
      <c r="B20" s="416" t="s">
        <v>3</v>
      </c>
      <c r="C20" s="417"/>
      <c r="D20" s="417"/>
      <c r="E20" s="417"/>
      <c r="F20" s="404" t="s">
        <v>138</v>
      </c>
      <c r="G20" s="40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27" customHeight="1">
      <c r="B21" s="416" t="s">
        <v>1</v>
      </c>
      <c r="C21" s="417"/>
      <c r="D21" s="417"/>
      <c r="E21" s="417"/>
      <c r="F21" s="463" t="s">
        <v>139</v>
      </c>
      <c r="G21" s="4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27" customHeight="1">
      <c r="B22" s="416" t="s">
        <v>2</v>
      </c>
      <c r="C22" s="417"/>
      <c r="D22" s="417"/>
      <c r="E22" s="417"/>
      <c r="F22" s="404"/>
      <c r="G22" s="40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5" customHeight="1">
      <c r="B23" s="1"/>
      <c r="C23" s="1"/>
      <c r="D23" s="1"/>
      <c r="E23" s="1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"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5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</sheetData>
  <sheetProtection/>
  <mergeCells count="23">
    <mergeCell ref="B2:G2"/>
    <mergeCell ref="B3:G3"/>
    <mergeCell ref="B4:G4"/>
    <mergeCell ref="G6:G7"/>
    <mergeCell ref="E8:F8"/>
    <mergeCell ref="B1:G1"/>
    <mergeCell ref="B9:G9"/>
    <mergeCell ref="G11:G12"/>
    <mergeCell ref="E13:F13"/>
    <mergeCell ref="B14:F15"/>
    <mergeCell ref="B16:G16"/>
    <mergeCell ref="B17:E17"/>
    <mergeCell ref="F17:G17"/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</mergeCells>
  <hyperlinks>
    <hyperlink ref="F21" r:id="rId1" display="edmundo_rodrigo18@hotmail.co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zoomScalePageLayoutView="0" workbookViewId="0" topLeftCell="A10">
      <selection activeCell="F24" sqref="F24"/>
    </sheetView>
  </sheetViews>
  <sheetFormatPr defaultColWidth="11.421875" defaultRowHeight="15"/>
  <cols>
    <col min="1" max="1" width="13.00390625" style="0" customWidth="1"/>
    <col min="2" max="2" width="5.7109375" style="0" customWidth="1"/>
    <col min="3" max="3" width="8.7109375" style="0" customWidth="1"/>
    <col min="4" max="4" width="34.57421875" style="0" customWidth="1"/>
    <col min="5" max="5" width="15.28125" style="0" customWidth="1"/>
    <col min="6" max="6" width="13.281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5.00390625" style="0" customWidth="1"/>
    <col min="13" max="13" width="16.00390625" style="0" customWidth="1"/>
  </cols>
  <sheetData>
    <row r="1" s="179" customFormat="1" ht="36" customHeight="1" thickBot="1"/>
    <row r="2" spans="1:14" ht="26.25" customHeight="1" thickBot="1">
      <c r="A2" s="448" t="s">
        <v>168</v>
      </c>
      <c r="B2" s="156" t="s">
        <v>43</v>
      </c>
      <c r="C2" s="154"/>
      <c r="D2" s="24"/>
      <c r="E2" s="165">
        <v>45078</v>
      </c>
      <c r="F2" s="166">
        <v>45107</v>
      </c>
      <c r="G2" s="19"/>
      <c r="H2" s="437" t="s">
        <v>169</v>
      </c>
      <c r="I2" s="157" t="s">
        <v>19</v>
      </c>
      <c r="J2" s="16"/>
      <c r="K2" s="17"/>
      <c r="L2" s="165">
        <v>45078</v>
      </c>
      <c r="M2" s="166">
        <v>45107</v>
      </c>
      <c r="N2" s="14"/>
    </row>
    <row r="3" spans="1:14" ht="15" customHeight="1">
      <c r="A3" s="449"/>
      <c r="B3" s="434">
        <v>1</v>
      </c>
      <c r="C3" s="158">
        <v>1.1</v>
      </c>
      <c r="D3" s="280" t="s">
        <v>44</v>
      </c>
      <c r="E3" s="284"/>
      <c r="F3" s="286">
        <v>2430.98</v>
      </c>
      <c r="G3" s="179"/>
      <c r="H3" s="438"/>
      <c r="I3" s="440">
        <v>5</v>
      </c>
      <c r="J3" s="158" t="s">
        <v>20</v>
      </c>
      <c r="K3" s="159" t="s">
        <v>117</v>
      </c>
      <c r="L3" s="159"/>
      <c r="M3" s="286">
        <v>28060.23</v>
      </c>
      <c r="N3" s="14"/>
    </row>
    <row r="4" spans="1:14" ht="15" customHeight="1">
      <c r="A4" s="449"/>
      <c r="B4" s="435"/>
      <c r="C4" s="160">
        <v>1.2</v>
      </c>
      <c r="D4" s="281" t="s">
        <v>45</v>
      </c>
      <c r="E4" s="281"/>
      <c r="F4" s="287">
        <v>0</v>
      </c>
      <c r="G4" s="179"/>
      <c r="H4" s="438"/>
      <c r="I4" s="441"/>
      <c r="J4" s="160" t="s">
        <v>22</v>
      </c>
      <c r="K4" s="161" t="s">
        <v>118</v>
      </c>
      <c r="L4" s="161"/>
      <c r="M4" s="287">
        <v>17653.29</v>
      </c>
      <c r="N4" s="14"/>
    </row>
    <row r="5" spans="1:14" ht="15" customHeight="1">
      <c r="A5" s="449"/>
      <c r="B5" s="435"/>
      <c r="C5" s="160">
        <v>1.3</v>
      </c>
      <c r="D5" s="281" t="s">
        <v>46</v>
      </c>
      <c r="E5" s="281"/>
      <c r="F5" s="287">
        <v>3042.19</v>
      </c>
      <c r="G5" s="258"/>
      <c r="H5" s="438"/>
      <c r="I5" s="441"/>
      <c r="J5" s="160" t="s">
        <v>79</v>
      </c>
      <c r="K5" s="161" t="s">
        <v>119</v>
      </c>
      <c r="L5" s="171"/>
      <c r="M5" s="287">
        <v>0</v>
      </c>
      <c r="N5" s="14"/>
    </row>
    <row r="6" spans="1:14" ht="15" customHeight="1">
      <c r="A6" s="449"/>
      <c r="B6" s="435"/>
      <c r="C6" s="160">
        <v>1.4</v>
      </c>
      <c r="D6" s="281" t="s">
        <v>47</v>
      </c>
      <c r="E6" s="281"/>
      <c r="F6" s="287">
        <v>1177.85</v>
      </c>
      <c r="G6" s="258"/>
      <c r="H6" s="438"/>
      <c r="I6" s="441"/>
      <c r="J6" s="160" t="s">
        <v>80</v>
      </c>
      <c r="K6" s="161" t="s">
        <v>120</v>
      </c>
      <c r="L6" s="171"/>
      <c r="M6" s="287">
        <v>0</v>
      </c>
      <c r="N6" s="14"/>
    </row>
    <row r="7" spans="1:14" ht="15" customHeight="1">
      <c r="A7" s="449"/>
      <c r="B7" s="435"/>
      <c r="C7" s="160">
        <v>1.5</v>
      </c>
      <c r="D7" s="281" t="s">
        <v>48</v>
      </c>
      <c r="E7" s="281"/>
      <c r="F7" s="287">
        <v>0</v>
      </c>
      <c r="G7" s="258"/>
      <c r="H7" s="438"/>
      <c r="I7" s="441"/>
      <c r="J7" s="160" t="s">
        <v>82</v>
      </c>
      <c r="K7" s="161" t="s">
        <v>121</v>
      </c>
      <c r="L7" s="171"/>
      <c r="M7" s="287">
        <v>0</v>
      </c>
      <c r="N7" s="14"/>
    </row>
    <row r="8" spans="1:14" ht="15" customHeight="1">
      <c r="A8" s="449"/>
      <c r="B8" s="435"/>
      <c r="C8" s="160">
        <v>1.7</v>
      </c>
      <c r="D8" s="281" t="s">
        <v>49</v>
      </c>
      <c r="E8" s="281"/>
      <c r="F8" s="287">
        <v>850.18</v>
      </c>
      <c r="G8" s="258"/>
      <c r="H8" s="438"/>
      <c r="I8" s="441"/>
      <c r="J8" s="160" t="s">
        <v>84</v>
      </c>
      <c r="K8" s="161" t="s">
        <v>122</v>
      </c>
      <c r="L8" s="171"/>
      <c r="M8" s="287">
        <v>0</v>
      </c>
      <c r="N8" s="14"/>
    </row>
    <row r="9" spans="1:14" ht="15" customHeight="1">
      <c r="A9" s="449"/>
      <c r="B9" s="435"/>
      <c r="C9" s="160">
        <v>1.8</v>
      </c>
      <c r="D9" s="281" t="s">
        <v>50</v>
      </c>
      <c r="E9" s="281"/>
      <c r="F9" s="287">
        <v>44978.24</v>
      </c>
      <c r="G9" s="258"/>
      <c r="H9" s="438"/>
      <c r="I9" s="441"/>
      <c r="J9" s="160" t="s">
        <v>86</v>
      </c>
      <c r="K9" s="161" t="s">
        <v>123</v>
      </c>
      <c r="L9" s="171"/>
      <c r="M9" s="287">
        <v>0</v>
      </c>
      <c r="N9" s="14"/>
    </row>
    <row r="10" spans="1:18" ht="15" customHeight="1">
      <c r="A10" s="449"/>
      <c r="B10" s="435"/>
      <c r="C10" s="160">
        <v>1.9</v>
      </c>
      <c r="D10" s="281" t="s">
        <v>51</v>
      </c>
      <c r="E10" s="281"/>
      <c r="F10" s="287">
        <v>11.04</v>
      </c>
      <c r="G10" s="258"/>
      <c r="H10" s="438"/>
      <c r="I10" s="441"/>
      <c r="J10" s="160" t="s">
        <v>31</v>
      </c>
      <c r="K10" s="161" t="s">
        <v>146</v>
      </c>
      <c r="L10" s="161"/>
      <c r="M10" s="287">
        <v>0</v>
      </c>
      <c r="N10" s="14"/>
      <c r="O10" s="14"/>
      <c r="P10" s="14"/>
      <c r="Q10" s="14"/>
      <c r="R10" s="14"/>
    </row>
    <row r="11" spans="1:18" ht="21.75" customHeight="1" thickBot="1">
      <c r="A11" s="449"/>
      <c r="B11" s="436"/>
      <c r="C11" s="162"/>
      <c r="D11" s="282"/>
      <c r="E11" s="285"/>
      <c r="F11" s="164"/>
      <c r="G11" s="179"/>
      <c r="H11" s="438"/>
      <c r="I11" s="441"/>
      <c r="J11" s="160" t="s">
        <v>41</v>
      </c>
      <c r="K11" s="161" t="s">
        <v>145</v>
      </c>
      <c r="L11" s="161"/>
      <c r="M11" s="287">
        <v>0</v>
      </c>
      <c r="N11" s="14"/>
      <c r="O11" s="14"/>
      <c r="P11" s="14"/>
      <c r="Q11" s="14"/>
      <c r="R11" s="14"/>
    </row>
    <row r="12" spans="1:14" ht="24" customHeight="1" thickBot="1">
      <c r="A12" s="449"/>
      <c r="B12" s="508" t="s">
        <v>52</v>
      </c>
      <c r="C12" s="509"/>
      <c r="D12" s="509"/>
      <c r="E12" s="290">
        <f>SUM(F3:F11)</f>
        <v>52490.48</v>
      </c>
      <c r="F12" s="283"/>
      <c r="G12" s="179"/>
      <c r="H12" s="438"/>
      <c r="I12" s="441"/>
      <c r="J12" s="160"/>
      <c r="K12" s="161"/>
      <c r="L12" s="171"/>
      <c r="M12" s="172"/>
      <c r="N12" s="14"/>
    </row>
    <row r="13" spans="1:14" ht="15" customHeight="1">
      <c r="A13" s="449"/>
      <c r="B13" s="36"/>
      <c r="C13" s="179"/>
      <c r="D13" s="179"/>
      <c r="E13" s="179"/>
      <c r="F13" s="179"/>
      <c r="G13" s="179"/>
      <c r="H13" s="438"/>
      <c r="I13" s="441"/>
      <c r="J13" s="160"/>
      <c r="K13" s="161"/>
      <c r="L13" s="171"/>
      <c r="M13" s="172"/>
      <c r="N13" s="14"/>
    </row>
    <row r="14" spans="1:14" ht="15" customHeight="1" thickBot="1">
      <c r="A14" s="449"/>
      <c r="B14" s="179"/>
      <c r="C14" s="179"/>
      <c r="D14" s="179"/>
      <c r="E14" s="179"/>
      <c r="F14" s="179"/>
      <c r="G14" s="179"/>
      <c r="H14" s="438"/>
      <c r="I14" s="441"/>
      <c r="J14" s="160"/>
      <c r="K14" s="161"/>
      <c r="L14" s="171"/>
      <c r="M14" s="172"/>
      <c r="N14" s="14"/>
    </row>
    <row r="15" spans="1:14" ht="15.75" customHeight="1">
      <c r="A15" s="449"/>
      <c r="B15" s="26"/>
      <c r="C15" s="26"/>
      <c r="D15" s="26"/>
      <c r="E15" s="26"/>
      <c r="F15" s="27"/>
      <c r="G15" s="179"/>
      <c r="H15" s="438"/>
      <c r="I15" s="441"/>
      <c r="J15" s="160"/>
      <c r="K15" s="161"/>
      <c r="L15" s="171"/>
      <c r="M15" s="172"/>
      <c r="N15" s="14"/>
    </row>
    <row r="16" spans="1:13" ht="15.75" customHeight="1" thickBot="1">
      <c r="A16" s="449"/>
      <c r="B16" s="494" t="s">
        <v>53</v>
      </c>
      <c r="C16" s="495"/>
      <c r="D16" s="495"/>
      <c r="E16" s="496"/>
      <c r="F16" s="497"/>
      <c r="G16" s="179"/>
      <c r="H16" s="438"/>
      <c r="I16" s="493"/>
      <c r="J16" s="137"/>
      <c r="K16" s="104"/>
      <c r="L16" s="104"/>
      <c r="M16" s="170"/>
    </row>
    <row r="17" spans="1:13" ht="15.75" customHeight="1" thickBot="1">
      <c r="A17" s="449"/>
      <c r="B17" s="434" t="s">
        <v>70</v>
      </c>
      <c r="C17" s="134">
        <v>2.4</v>
      </c>
      <c r="D17" s="94" t="s">
        <v>54</v>
      </c>
      <c r="E17" s="288"/>
      <c r="F17" s="286">
        <v>0</v>
      </c>
      <c r="G17" s="179"/>
      <c r="H17" s="438"/>
      <c r="I17" s="472" t="s">
        <v>24</v>
      </c>
      <c r="J17" s="473"/>
      <c r="K17" s="473"/>
      <c r="L17" s="40">
        <f>SUM(M3:M16)</f>
        <v>45713.520000000004</v>
      </c>
      <c r="M17" s="41"/>
    </row>
    <row r="18" spans="1:13" ht="15.75" customHeight="1" thickBot="1">
      <c r="A18" s="449"/>
      <c r="B18" s="435"/>
      <c r="C18" s="135">
        <v>2.5</v>
      </c>
      <c r="D18" s="136" t="s">
        <v>55</v>
      </c>
      <c r="E18" s="289"/>
      <c r="F18" s="287">
        <v>0</v>
      </c>
      <c r="G18" s="179"/>
      <c r="H18" s="438"/>
      <c r="I18" s="21"/>
      <c r="J18" s="20"/>
      <c r="K18" s="20"/>
      <c r="L18" s="22"/>
      <c r="M18" s="23"/>
    </row>
    <row r="19" spans="1:13" ht="15.75" customHeight="1" thickBot="1">
      <c r="A19" s="449"/>
      <c r="B19" s="435"/>
      <c r="C19" s="135">
        <v>2.7</v>
      </c>
      <c r="D19" s="136" t="s">
        <v>56</v>
      </c>
      <c r="E19" s="289"/>
      <c r="F19" s="287">
        <v>0</v>
      </c>
      <c r="G19" s="179"/>
      <c r="H19" s="438"/>
      <c r="I19" s="454" t="s">
        <v>25</v>
      </c>
      <c r="J19" s="455"/>
      <c r="K19" s="455"/>
      <c r="L19" s="24"/>
      <c r="M19" s="25"/>
    </row>
    <row r="20" spans="1:13" ht="15.75" customHeight="1">
      <c r="A20" s="449"/>
      <c r="B20" s="435"/>
      <c r="C20" s="135">
        <v>2.8</v>
      </c>
      <c r="D20" s="136" t="s">
        <v>57</v>
      </c>
      <c r="E20" s="289"/>
      <c r="F20" s="287">
        <v>238702.97</v>
      </c>
      <c r="G20" s="179"/>
      <c r="H20" s="438"/>
      <c r="I20" s="456" t="s">
        <v>69</v>
      </c>
      <c r="J20" s="158" t="s">
        <v>20</v>
      </c>
      <c r="K20" s="159" t="s">
        <v>117</v>
      </c>
      <c r="L20" s="159"/>
      <c r="M20" s="199">
        <v>0</v>
      </c>
    </row>
    <row r="21" spans="1:14" ht="15" customHeight="1">
      <c r="A21" s="449"/>
      <c r="B21" s="435"/>
      <c r="C21" s="167">
        <v>3.6</v>
      </c>
      <c r="D21" s="138" t="s">
        <v>63</v>
      </c>
      <c r="E21" s="289"/>
      <c r="F21" s="287">
        <v>0</v>
      </c>
      <c r="G21" s="179"/>
      <c r="H21" s="438"/>
      <c r="I21" s="457"/>
      <c r="J21" s="160" t="s">
        <v>78</v>
      </c>
      <c r="K21" s="161" t="s">
        <v>118</v>
      </c>
      <c r="L21" s="161"/>
      <c r="M21" s="193">
        <v>0</v>
      </c>
      <c r="N21" s="258"/>
    </row>
    <row r="22" spans="1:14" ht="15.75" customHeight="1">
      <c r="A22" s="449"/>
      <c r="B22" s="435"/>
      <c r="C22" s="167">
        <v>3.7</v>
      </c>
      <c r="D22" s="138" t="s">
        <v>64</v>
      </c>
      <c r="E22" s="289"/>
      <c r="F22" s="287">
        <v>0</v>
      </c>
      <c r="G22" s="179"/>
      <c r="H22" s="438"/>
      <c r="I22" s="457"/>
      <c r="J22" s="160" t="s">
        <v>211</v>
      </c>
      <c r="K22" s="161" t="s">
        <v>216</v>
      </c>
      <c r="L22" s="161"/>
      <c r="M22" s="287">
        <v>3873.45</v>
      </c>
      <c r="N22" s="258"/>
    </row>
    <row r="23" spans="1:14" ht="15" customHeight="1">
      <c r="A23" s="449"/>
      <c r="B23" s="435"/>
      <c r="C23" s="291">
        <v>3.8</v>
      </c>
      <c r="D23" s="292" t="s">
        <v>65</v>
      </c>
      <c r="E23" s="293"/>
      <c r="F23" s="294">
        <v>106022.4</v>
      </c>
      <c r="G23" s="179"/>
      <c r="H23" s="438"/>
      <c r="I23" s="457"/>
      <c r="J23" s="160" t="s">
        <v>80</v>
      </c>
      <c r="K23" s="161" t="s">
        <v>120</v>
      </c>
      <c r="L23" s="161"/>
      <c r="M23" s="297"/>
      <c r="N23" s="258"/>
    </row>
    <row r="24" spans="1:13" ht="20.25" customHeight="1" thickBot="1">
      <c r="A24" s="507"/>
      <c r="B24" s="510" t="s">
        <v>58</v>
      </c>
      <c r="C24" s="511"/>
      <c r="D24" s="511"/>
      <c r="E24" s="295">
        <f>SUM(F17:F23)</f>
        <v>344725.37</v>
      </c>
      <c r="F24" s="296"/>
      <c r="G24" s="179"/>
      <c r="H24" s="438"/>
      <c r="I24" s="457"/>
      <c r="J24" s="160" t="s">
        <v>82</v>
      </c>
      <c r="K24" s="161" t="s">
        <v>121</v>
      </c>
      <c r="L24" s="161"/>
      <c r="M24" s="193">
        <v>0</v>
      </c>
    </row>
    <row r="25" spans="1:14" ht="15" customHeight="1" thickBot="1">
      <c r="A25" s="449"/>
      <c r="B25" s="460"/>
      <c r="C25" s="461"/>
      <c r="D25" s="461"/>
      <c r="E25" s="461"/>
      <c r="F25" s="462"/>
      <c r="G25" s="179"/>
      <c r="H25" s="438"/>
      <c r="I25" s="457"/>
      <c r="J25" s="160" t="s">
        <v>84</v>
      </c>
      <c r="K25" s="161" t="s">
        <v>122</v>
      </c>
      <c r="L25" s="161"/>
      <c r="M25" s="193">
        <v>0</v>
      </c>
      <c r="N25" s="258"/>
    </row>
    <row r="26" spans="1:14" ht="22.5" customHeight="1" thickBot="1">
      <c r="A26" s="450"/>
      <c r="B26" s="499" t="s">
        <v>66</v>
      </c>
      <c r="C26" s="500"/>
      <c r="D26" s="501"/>
      <c r="E26" s="502">
        <f>E12+E24</f>
        <v>397215.85</v>
      </c>
      <c r="F26" s="503"/>
      <c r="G26" s="179"/>
      <c r="H26" s="438"/>
      <c r="I26" s="457"/>
      <c r="J26" s="160" t="s">
        <v>86</v>
      </c>
      <c r="K26" s="161" t="s">
        <v>123</v>
      </c>
      <c r="L26" s="161"/>
      <c r="M26" s="193">
        <v>0</v>
      </c>
      <c r="N26" s="258"/>
    </row>
    <row r="27" spans="1:14" ht="15.75" customHeight="1">
      <c r="A27" s="184">
        <v>2021</v>
      </c>
      <c r="B27" s="20"/>
      <c r="C27" s="179"/>
      <c r="D27" s="179"/>
      <c r="E27" s="179"/>
      <c r="F27" s="179"/>
      <c r="G27" s="179"/>
      <c r="H27" s="438"/>
      <c r="I27" s="457"/>
      <c r="J27" s="173" t="s">
        <v>26</v>
      </c>
      <c r="K27" s="174" t="s">
        <v>124</v>
      </c>
      <c r="L27" s="174"/>
      <c r="M27" s="287">
        <v>0</v>
      </c>
      <c r="N27" s="258"/>
    </row>
    <row r="28" spans="1:14" ht="15" customHeight="1">
      <c r="A28" s="37"/>
      <c r="B28" s="20"/>
      <c r="C28" s="179"/>
      <c r="D28" s="179"/>
      <c r="E28" s="179"/>
      <c r="F28" s="179"/>
      <c r="G28" s="179"/>
      <c r="H28" s="438"/>
      <c r="I28" s="457"/>
      <c r="J28" s="173" t="s">
        <v>28</v>
      </c>
      <c r="K28" s="174" t="s">
        <v>125</v>
      </c>
      <c r="L28" s="161"/>
      <c r="M28" s="175">
        <v>0</v>
      </c>
      <c r="N28" s="258"/>
    </row>
    <row r="29" spans="1:14" ht="15" customHeight="1">
      <c r="A29" s="20"/>
      <c r="B29" s="20"/>
      <c r="C29" s="179"/>
      <c r="D29" s="179"/>
      <c r="E29" s="179"/>
      <c r="F29" s="179"/>
      <c r="G29" s="179"/>
      <c r="H29" s="438"/>
      <c r="I29" s="457"/>
      <c r="J29" s="173" t="s">
        <v>89</v>
      </c>
      <c r="K29" s="174" t="s">
        <v>126</v>
      </c>
      <c r="L29" s="161"/>
      <c r="M29" s="287">
        <v>21051.03</v>
      </c>
      <c r="N29" s="258"/>
    </row>
    <row r="30" spans="1:14" ht="15" customHeight="1">
      <c r="A30" s="179"/>
      <c r="B30" s="179"/>
      <c r="C30" s="179"/>
      <c r="D30" s="179"/>
      <c r="E30" s="179"/>
      <c r="F30" s="179"/>
      <c r="G30" s="179"/>
      <c r="H30" s="438"/>
      <c r="I30" s="457"/>
      <c r="J30" s="173" t="s">
        <v>213</v>
      </c>
      <c r="K30" s="174" t="s">
        <v>127</v>
      </c>
      <c r="L30" s="161"/>
      <c r="M30" s="287">
        <v>8362.37</v>
      </c>
      <c r="N30" s="258"/>
    </row>
    <row r="31" spans="1:14" ht="15.75" customHeight="1">
      <c r="A31" s="179"/>
      <c r="B31" s="179"/>
      <c r="C31" s="179"/>
      <c r="D31" s="179"/>
      <c r="E31" s="179"/>
      <c r="F31" s="33"/>
      <c r="G31" s="179"/>
      <c r="H31" s="438"/>
      <c r="I31" s="457"/>
      <c r="J31" s="173" t="s">
        <v>39</v>
      </c>
      <c r="K31" s="174" t="s">
        <v>128</v>
      </c>
      <c r="L31" s="161"/>
      <c r="M31" s="287">
        <v>390994.49</v>
      </c>
      <c r="N31" s="258"/>
    </row>
    <row r="32" spans="1:14" ht="15.75" customHeight="1">
      <c r="A32" s="179"/>
      <c r="B32" s="179"/>
      <c r="C32" s="179"/>
      <c r="D32" s="179"/>
      <c r="E32" s="179"/>
      <c r="F32" s="179"/>
      <c r="G32" s="179"/>
      <c r="H32" s="438"/>
      <c r="I32" s="457"/>
      <c r="J32" s="173" t="s">
        <v>35</v>
      </c>
      <c r="K32" s="174" t="s">
        <v>129</v>
      </c>
      <c r="L32" s="161"/>
      <c r="M32" s="287">
        <v>0</v>
      </c>
      <c r="N32" s="258"/>
    </row>
    <row r="33" spans="1:14" ht="15">
      <c r="A33" s="179"/>
      <c r="B33" s="179"/>
      <c r="C33" s="179"/>
      <c r="D33" s="179"/>
      <c r="E33" s="179"/>
      <c r="F33" s="179"/>
      <c r="G33" s="179"/>
      <c r="H33" s="438"/>
      <c r="I33" s="457"/>
      <c r="J33" s="173" t="s">
        <v>39</v>
      </c>
      <c r="K33" s="174" t="s">
        <v>130</v>
      </c>
      <c r="L33" s="161"/>
      <c r="M33" s="287">
        <v>0</v>
      </c>
      <c r="N33" s="258"/>
    </row>
    <row r="34" spans="1:14" ht="15">
      <c r="A34" s="179"/>
      <c r="B34" s="179"/>
      <c r="C34" s="179"/>
      <c r="D34" s="179"/>
      <c r="E34" s="179"/>
      <c r="F34" s="179"/>
      <c r="G34" s="179"/>
      <c r="H34" s="438"/>
      <c r="I34" s="457"/>
      <c r="J34" s="173" t="s">
        <v>105</v>
      </c>
      <c r="K34" s="174" t="s">
        <v>131</v>
      </c>
      <c r="L34" s="161"/>
      <c r="M34" s="287">
        <v>0</v>
      </c>
      <c r="N34" s="258"/>
    </row>
    <row r="35" spans="1:14" ht="15">
      <c r="A35" s="179"/>
      <c r="B35" s="179"/>
      <c r="C35" s="179"/>
      <c r="D35" s="179"/>
      <c r="E35" s="179"/>
      <c r="F35" s="179"/>
      <c r="G35" s="179"/>
      <c r="H35" s="438"/>
      <c r="I35" s="457"/>
      <c r="J35" s="173" t="s">
        <v>41</v>
      </c>
      <c r="K35" s="174" t="s">
        <v>132</v>
      </c>
      <c r="L35" s="161"/>
      <c r="M35" s="287">
        <v>8969.2</v>
      </c>
      <c r="N35" s="258"/>
    </row>
    <row r="36" spans="1:14" ht="15">
      <c r="A36" s="179"/>
      <c r="B36" s="179"/>
      <c r="C36" s="179"/>
      <c r="D36" s="179"/>
      <c r="E36" s="179"/>
      <c r="F36" s="179"/>
      <c r="G36" s="179"/>
      <c r="H36" s="438"/>
      <c r="I36" s="153"/>
      <c r="J36" s="173"/>
      <c r="K36" s="174"/>
      <c r="L36" s="161"/>
      <c r="M36" s="175"/>
      <c r="N36" s="258"/>
    </row>
    <row r="37" spans="1:13" ht="15.75" thickBot="1">
      <c r="A37" s="179"/>
      <c r="B37" s="179"/>
      <c r="C37" s="179"/>
      <c r="D37" s="179"/>
      <c r="E37" s="179"/>
      <c r="F37" s="179"/>
      <c r="G37" s="179"/>
      <c r="H37" s="438"/>
      <c r="I37" s="153"/>
      <c r="J37" s="177"/>
      <c r="K37" s="178"/>
      <c r="L37" s="163"/>
      <c r="M37" s="176"/>
    </row>
    <row r="38" spans="1:13" ht="21" customHeight="1" thickBot="1">
      <c r="A38" s="179"/>
      <c r="B38" s="179"/>
      <c r="C38" s="179"/>
      <c r="D38" s="179"/>
      <c r="E38" s="179"/>
      <c r="F38" s="179"/>
      <c r="G38" s="179"/>
      <c r="H38" s="439"/>
      <c r="I38" s="504" t="s">
        <v>25</v>
      </c>
      <c r="J38" s="505"/>
      <c r="K38" s="505"/>
      <c r="L38" s="169">
        <f>SUM(M20:M35)</f>
        <v>433250.54</v>
      </c>
      <c r="M38" s="41"/>
    </row>
    <row r="39" spans="1:13" ht="21" customHeight="1" thickBot="1">
      <c r="A39" s="179"/>
      <c r="B39" s="179"/>
      <c r="C39" s="179"/>
      <c r="D39" s="179"/>
      <c r="E39" s="179"/>
      <c r="F39" s="179"/>
      <c r="G39" s="179"/>
      <c r="H39" s="34"/>
      <c r="I39" s="451" t="s">
        <v>67</v>
      </c>
      <c r="J39" s="452"/>
      <c r="K39" s="506"/>
      <c r="L39" s="498">
        <f>L38+L17</f>
        <v>478964.06</v>
      </c>
      <c r="M39" s="430"/>
    </row>
    <row r="40" spans="1:13" ht="15">
      <c r="A40" s="179"/>
      <c r="B40" s="179"/>
      <c r="C40" s="179"/>
      <c r="D40" s="179"/>
      <c r="E40" s="179"/>
      <c r="F40" s="179"/>
      <c r="G40" s="179"/>
      <c r="H40" s="179"/>
      <c r="I40" s="35"/>
      <c r="J40" s="179"/>
      <c r="K40" s="179"/>
      <c r="L40" s="179"/>
      <c r="M40" s="179"/>
    </row>
    <row r="41" spans="1:13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</sheetData>
  <sheetProtection/>
  <mergeCells count="18">
    <mergeCell ref="E16:F16"/>
    <mergeCell ref="B12:D12"/>
    <mergeCell ref="B16:D16"/>
    <mergeCell ref="B17:B23"/>
    <mergeCell ref="I20:I35"/>
    <mergeCell ref="B24:D24"/>
    <mergeCell ref="B26:D26"/>
    <mergeCell ref="E26:F26"/>
    <mergeCell ref="I38:K38"/>
    <mergeCell ref="I39:K39"/>
    <mergeCell ref="L39:M39"/>
    <mergeCell ref="A2:A26"/>
    <mergeCell ref="H2:H38"/>
    <mergeCell ref="B3:B11"/>
    <mergeCell ref="I3:I16"/>
    <mergeCell ref="I17:K17"/>
    <mergeCell ref="I19:K19"/>
    <mergeCell ref="B25:F2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7">
      <selection activeCell="A1" sqref="A1:F1"/>
    </sheetView>
  </sheetViews>
  <sheetFormatPr defaultColWidth="11.421875" defaultRowHeight="15"/>
  <cols>
    <col min="1" max="1" width="14.00390625" style="0" customWidth="1"/>
    <col min="2" max="2" width="16.00390625" style="0" customWidth="1"/>
    <col min="3" max="3" width="17.7109375" style="0" customWidth="1"/>
    <col min="4" max="4" width="18.57421875" style="0" customWidth="1"/>
    <col min="5" max="5" width="21.8515625" style="0" customWidth="1"/>
    <col min="6" max="6" width="30.00390625" style="0" customWidth="1"/>
    <col min="7" max="7" width="19.421875" style="0" customWidth="1"/>
  </cols>
  <sheetData>
    <row r="1" spans="1:6" ht="51" customHeight="1">
      <c r="A1" s="378" t="s">
        <v>208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178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48" customHeight="1">
      <c r="A5" s="61" t="s">
        <v>17</v>
      </c>
      <c r="B5" s="5" t="s">
        <v>7</v>
      </c>
      <c r="C5" s="61" t="s">
        <v>8</v>
      </c>
      <c r="D5" s="61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'JULIO A 2023 g'!F12</f>
        <v>0</v>
      </c>
      <c r="C6" s="8">
        <f>'JULIO A 2023 g'!M17</f>
        <v>0</v>
      </c>
      <c r="D6" s="4" t="s">
        <v>59</v>
      </c>
      <c r="E6" s="12" t="e">
        <f>C6/B6</f>
        <v>#DIV/0!</v>
      </c>
      <c r="F6" s="48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'JULIO A 2023 g'!F24</f>
        <v>0</v>
      </c>
      <c r="C7" s="2">
        <f>'JULIO A 2023 g'!M37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195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0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8">
        <v>0</v>
      </c>
      <c r="D11" s="4" t="s">
        <v>59</v>
      </c>
      <c r="E11" s="12" t="e">
        <f>C11/B11</f>
        <v>#DIV/0!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279" t="s">
        <v>147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44.2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179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404" t="s">
        <v>140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463" t="s">
        <v>94</v>
      </c>
      <c r="F21" s="46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zoomScalePageLayoutView="0" workbookViewId="0" topLeftCell="A1">
      <selection activeCell="N36" sqref="N36"/>
    </sheetView>
  </sheetViews>
  <sheetFormatPr defaultColWidth="11.421875" defaultRowHeight="15"/>
  <cols>
    <col min="1" max="1" width="6.140625" style="183" customWidth="1"/>
    <col min="3" max="3" width="5.7109375" style="0" customWidth="1"/>
    <col min="4" max="4" width="8.7109375" style="0" customWidth="1"/>
    <col min="5" max="5" width="33.140625" style="0" customWidth="1"/>
    <col min="6" max="6" width="12.00390625" style="0" bestFit="1" customWidth="1"/>
    <col min="7" max="7" width="16.7109375" style="0" customWidth="1"/>
    <col min="10" max="10" width="7.7109375" style="0" customWidth="1"/>
    <col min="11" max="11" width="8.7109375" style="0" customWidth="1"/>
    <col min="12" max="12" width="33.140625" style="0" customWidth="1"/>
    <col min="13" max="13" width="11.7109375" style="0" bestFit="1" customWidth="1"/>
    <col min="14" max="14" width="16.00390625" style="0" customWidth="1"/>
  </cols>
  <sheetData>
    <row r="1" s="183" customFormat="1" ht="27.75" customHeight="1" thickBot="1"/>
    <row r="2" spans="2:14" ht="26.25" customHeight="1" thickBot="1">
      <c r="B2" s="547" t="s">
        <v>168</v>
      </c>
      <c r="C2" s="543" t="s">
        <v>43</v>
      </c>
      <c r="D2" s="544"/>
      <c r="E2" s="206"/>
      <c r="F2" s="324">
        <v>45108</v>
      </c>
      <c r="G2" s="325">
        <v>45138</v>
      </c>
      <c r="H2" s="207"/>
      <c r="I2" s="448" t="s">
        <v>169</v>
      </c>
      <c r="J2" s="218" t="s">
        <v>19</v>
      </c>
      <c r="K2" s="219"/>
      <c r="L2" s="219"/>
      <c r="M2" s="324">
        <v>45108</v>
      </c>
      <c r="N2" s="325">
        <v>45138</v>
      </c>
    </row>
    <row r="3" spans="2:14" ht="17.25" customHeight="1">
      <c r="B3" s="548"/>
      <c r="C3" s="528">
        <v>1</v>
      </c>
      <c r="D3" s="206">
        <v>1.1</v>
      </c>
      <c r="E3" s="206" t="s">
        <v>44</v>
      </c>
      <c r="F3" s="206"/>
      <c r="G3" s="299">
        <v>0</v>
      </c>
      <c r="H3" s="210"/>
      <c r="I3" s="449"/>
      <c r="J3" s="530">
        <v>5</v>
      </c>
      <c r="K3" s="133" t="s">
        <v>20</v>
      </c>
      <c r="L3" s="217" t="s">
        <v>117</v>
      </c>
      <c r="M3" s="217"/>
      <c r="N3" s="299">
        <v>0</v>
      </c>
    </row>
    <row r="4" spans="2:15" ht="16.5" customHeight="1">
      <c r="B4" s="548"/>
      <c r="C4" s="529"/>
      <c r="D4" s="205">
        <v>1.2</v>
      </c>
      <c r="E4" s="205" t="s">
        <v>45</v>
      </c>
      <c r="F4" s="205"/>
      <c r="G4" s="300">
        <v>0</v>
      </c>
      <c r="H4" s="209"/>
      <c r="I4" s="449"/>
      <c r="J4" s="531"/>
      <c r="K4" s="133" t="s">
        <v>78</v>
      </c>
      <c r="L4" s="217" t="s">
        <v>118</v>
      </c>
      <c r="M4" s="217"/>
      <c r="N4" s="298">
        <v>0</v>
      </c>
      <c r="O4" s="258"/>
    </row>
    <row r="5" spans="2:15" ht="15" customHeight="1">
      <c r="B5" s="548"/>
      <c r="C5" s="529"/>
      <c r="D5" s="205">
        <v>1.3</v>
      </c>
      <c r="E5" s="205" t="s">
        <v>46</v>
      </c>
      <c r="F5" s="205"/>
      <c r="G5" s="298">
        <v>0</v>
      </c>
      <c r="H5" s="300"/>
      <c r="I5" s="449"/>
      <c r="J5" s="531"/>
      <c r="K5" s="133" t="s">
        <v>79</v>
      </c>
      <c r="L5" s="217" t="s">
        <v>119</v>
      </c>
      <c r="M5" s="220"/>
      <c r="N5" s="298">
        <v>0</v>
      </c>
      <c r="O5" s="258"/>
    </row>
    <row r="6" spans="2:15" ht="15" customHeight="1">
      <c r="B6" s="548"/>
      <c r="C6" s="529"/>
      <c r="D6" s="205">
        <v>1.4</v>
      </c>
      <c r="E6" s="205" t="s">
        <v>47</v>
      </c>
      <c r="F6" s="205"/>
      <c r="G6" s="298">
        <v>0</v>
      </c>
      <c r="H6" s="298"/>
      <c r="I6" s="449"/>
      <c r="J6" s="531"/>
      <c r="K6" s="133" t="s">
        <v>80</v>
      </c>
      <c r="L6" s="217" t="s">
        <v>120</v>
      </c>
      <c r="M6" s="220"/>
      <c r="N6" s="298">
        <v>0</v>
      </c>
      <c r="O6" s="14"/>
    </row>
    <row r="7" spans="2:15" ht="15" customHeight="1">
      <c r="B7" s="548"/>
      <c r="C7" s="529"/>
      <c r="D7" s="205">
        <v>1.5</v>
      </c>
      <c r="E7" s="205" t="s">
        <v>48</v>
      </c>
      <c r="F7" s="205"/>
      <c r="G7" s="208">
        <v>0</v>
      </c>
      <c r="H7" s="205"/>
      <c r="I7" s="449"/>
      <c r="J7" s="531"/>
      <c r="K7" s="133" t="s">
        <v>82</v>
      </c>
      <c r="L7" s="217" t="s">
        <v>121</v>
      </c>
      <c r="M7" s="220"/>
      <c r="N7" s="298">
        <v>0</v>
      </c>
      <c r="O7" s="258"/>
    </row>
    <row r="8" spans="2:15" ht="15" customHeight="1">
      <c r="B8" s="548"/>
      <c r="C8" s="529"/>
      <c r="D8" s="205">
        <v>1.7</v>
      </c>
      <c r="E8" s="205" t="s">
        <v>49</v>
      </c>
      <c r="F8" s="205"/>
      <c r="G8" s="298">
        <v>0</v>
      </c>
      <c r="H8" s="298"/>
      <c r="I8" s="449"/>
      <c r="J8" s="531"/>
      <c r="K8" s="133" t="s">
        <v>84</v>
      </c>
      <c r="L8" s="217" t="s">
        <v>122</v>
      </c>
      <c r="M8" s="220"/>
      <c r="N8" s="298">
        <v>0</v>
      </c>
      <c r="O8" s="14"/>
    </row>
    <row r="9" spans="2:15" ht="15" customHeight="1">
      <c r="B9" s="548"/>
      <c r="C9" s="529"/>
      <c r="D9" s="205">
        <v>1.8</v>
      </c>
      <c r="E9" s="205" t="s">
        <v>50</v>
      </c>
      <c r="F9" s="205"/>
      <c r="G9" s="298">
        <v>0</v>
      </c>
      <c r="H9" s="298"/>
      <c r="I9" s="449"/>
      <c r="J9" s="531"/>
      <c r="K9" s="133" t="s">
        <v>86</v>
      </c>
      <c r="L9" s="217" t="s">
        <v>123</v>
      </c>
      <c r="M9" s="220"/>
      <c r="N9" s="298">
        <v>0</v>
      </c>
      <c r="O9" s="14"/>
    </row>
    <row r="10" spans="2:19" ht="15" customHeight="1">
      <c r="B10" s="548"/>
      <c r="C10" s="529"/>
      <c r="D10" s="205">
        <v>1.9</v>
      </c>
      <c r="E10" s="205" t="s">
        <v>51</v>
      </c>
      <c r="F10" s="205"/>
      <c r="G10" s="298">
        <v>0</v>
      </c>
      <c r="H10" s="298"/>
      <c r="I10" s="449"/>
      <c r="J10" s="531"/>
      <c r="K10" s="133" t="s">
        <v>31</v>
      </c>
      <c r="L10" s="217" t="s">
        <v>146</v>
      </c>
      <c r="M10" s="217"/>
      <c r="N10" s="298">
        <v>0</v>
      </c>
      <c r="O10" s="14"/>
      <c r="P10" s="217"/>
      <c r="Q10" s="217"/>
      <c r="R10" s="217"/>
      <c r="S10" s="217"/>
    </row>
    <row r="11" spans="2:19" ht="15" customHeight="1" thickBot="1">
      <c r="B11" s="548"/>
      <c r="C11" s="542"/>
      <c r="D11" s="205"/>
      <c r="E11" s="205"/>
      <c r="F11" s="211"/>
      <c r="G11" s="212"/>
      <c r="H11" s="205"/>
      <c r="I11" s="449"/>
      <c r="J11" s="531"/>
      <c r="K11" s="133" t="s">
        <v>41</v>
      </c>
      <c r="L11" s="217" t="s">
        <v>145</v>
      </c>
      <c r="M11" s="217"/>
      <c r="N11" s="298">
        <v>0</v>
      </c>
      <c r="O11" s="14"/>
      <c r="P11" s="217"/>
      <c r="Q11" s="217"/>
      <c r="R11" s="217"/>
      <c r="S11" s="217"/>
    </row>
    <row r="12" spans="2:15" ht="24.75" customHeight="1" thickBot="1">
      <c r="B12" s="548"/>
      <c r="C12" s="451" t="s">
        <v>52</v>
      </c>
      <c r="D12" s="452"/>
      <c r="E12" s="452"/>
      <c r="F12" s="186">
        <f>SUM(G3:G11)</f>
        <v>0</v>
      </c>
      <c r="G12" s="213"/>
      <c r="H12" s="205"/>
      <c r="I12" s="449"/>
      <c r="J12" s="531"/>
      <c r="K12" s="221"/>
      <c r="L12" s="205"/>
      <c r="M12" s="222"/>
      <c r="N12" s="223"/>
      <c r="O12" s="14"/>
    </row>
    <row r="13" spans="2:15" ht="15" customHeight="1">
      <c r="B13" s="548"/>
      <c r="C13" s="545"/>
      <c r="D13" s="546"/>
      <c r="E13" s="205"/>
      <c r="F13" s="205"/>
      <c r="G13" s="205"/>
      <c r="H13" s="205"/>
      <c r="I13" s="449"/>
      <c r="J13" s="531"/>
      <c r="K13" s="221"/>
      <c r="L13" s="205"/>
      <c r="M13" s="222"/>
      <c r="N13" s="223"/>
      <c r="O13" s="14"/>
    </row>
    <row r="14" spans="2:15" ht="15" customHeight="1" thickBot="1">
      <c r="B14" s="548"/>
      <c r="C14" s="535"/>
      <c r="D14" s="536"/>
      <c r="E14" s="205"/>
      <c r="F14" s="205"/>
      <c r="G14" s="205"/>
      <c r="H14" s="205"/>
      <c r="I14" s="449"/>
      <c r="J14" s="531"/>
      <c r="K14" s="221"/>
      <c r="L14" s="205"/>
      <c r="M14" s="222"/>
      <c r="N14" s="223"/>
      <c r="O14" s="14"/>
    </row>
    <row r="15" spans="2:15" ht="15" customHeight="1">
      <c r="B15" s="548"/>
      <c r="C15" s="537"/>
      <c r="D15" s="538"/>
      <c r="E15" s="206"/>
      <c r="F15" s="206"/>
      <c r="G15" s="214"/>
      <c r="H15" s="205"/>
      <c r="I15" s="449"/>
      <c r="J15" s="531"/>
      <c r="K15" s="221"/>
      <c r="L15" s="205"/>
      <c r="M15" s="222"/>
      <c r="N15" s="223"/>
      <c r="O15" s="14"/>
    </row>
    <row r="16" spans="2:15" ht="15.75" customHeight="1" thickBot="1">
      <c r="B16" s="548"/>
      <c r="C16" s="533" t="s">
        <v>53</v>
      </c>
      <c r="D16" s="534"/>
      <c r="E16" s="534"/>
      <c r="F16" s="205"/>
      <c r="G16" s="208"/>
      <c r="H16" s="205"/>
      <c r="I16" s="449"/>
      <c r="J16" s="532"/>
      <c r="K16" s="205"/>
      <c r="L16" s="205"/>
      <c r="M16" s="205"/>
      <c r="N16" s="208"/>
      <c r="O16" s="14"/>
    </row>
    <row r="17" spans="2:14" ht="27.75" customHeight="1" thickBot="1">
      <c r="B17" s="548"/>
      <c r="C17" s="528" t="s">
        <v>70</v>
      </c>
      <c r="D17" s="205">
        <v>2.4</v>
      </c>
      <c r="E17" s="205" t="s">
        <v>54</v>
      </c>
      <c r="F17" s="205"/>
      <c r="G17" s="298" t="s">
        <v>141</v>
      </c>
      <c r="H17" s="298"/>
      <c r="I17" s="449"/>
      <c r="J17" s="524" t="s">
        <v>24</v>
      </c>
      <c r="K17" s="525"/>
      <c r="L17" s="541"/>
      <c r="M17" s="512">
        <f>SUM(N3:N15)</f>
        <v>0</v>
      </c>
      <c r="N17" s="513"/>
    </row>
    <row r="18" spans="2:14" ht="20.25" customHeight="1" thickBot="1">
      <c r="B18" s="548"/>
      <c r="C18" s="529"/>
      <c r="D18" s="205">
        <v>2.5</v>
      </c>
      <c r="E18" s="205" t="s">
        <v>55</v>
      </c>
      <c r="F18" s="216"/>
      <c r="G18" s="298" t="s">
        <v>141</v>
      </c>
      <c r="H18" s="298"/>
      <c r="I18" s="449"/>
      <c r="J18" s="221"/>
      <c r="K18" s="205"/>
      <c r="L18" s="205"/>
      <c r="M18" s="205"/>
      <c r="N18" s="208"/>
    </row>
    <row r="19" spans="2:15" ht="20.25" customHeight="1" thickBot="1">
      <c r="B19" s="548"/>
      <c r="C19" s="529"/>
      <c r="D19" s="205">
        <v>2.7</v>
      </c>
      <c r="E19" s="205" t="s">
        <v>56</v>
      </c>
      <c r="F19" s="216"/>
      <c r="G19" s="298" t="s">
        <v>141</v>
      </c>
      <c r="H19" s="298"/>
      <c r="I19" s="449"/>
      <c r="J19" s="539" t="s">
        <v>25</v>
      </c>
      <c r="K19" s="540"/>
      <c r="L19" s="540"/>
      <c r="M19" s="206"/>
      <c r="N19" s="214"/>
      <c r="O19" s="258"/>
    </row>
    <row r="20" spans="2:15" ht="15.75" customHeight="1">
      <c r="B20" s="548"/>
      <c r="C20" s="529"/>
      <c r="D20" s="205">
        <v>2.8</v>
      </c>
      <c r="E20" s="205" t="s">
        <v>57</v>
      </c>
      <c r="F20" s="216"/>
      <c r="G20" s="298">
        <v>0</v>
      </c>
      <c r="H20" s="298"/>
      <c r="I20" s="449"/>
      <c r="J20" s="528" t="s">
        <v>69</v>
      </c>
      <c r="K20" s="158" t="s">
        <v>20</v>
      </c>
      <c r="L20" s="159" t="s">
        <v>117</v>
      </c>
      <c r="M20" s="159"/>
      <c r="N20" s="299">
        <v>0</v>
      </c>
      <c r="O20" s="258"/>
    </row>
    <row r="21" spans="2:15" ht="15.75" customHeight="1">
      <c r="B21" s="548"/>
      <c r="C21" s="529"/>
      <c r="D21" s="205">
        <v>3.6</v>
      </c>
      <c r="E21" s="205" t="s">
        <v>63</v>
      </c>
      <c r="F21" s="216"/>
      <c r="G21" s="215"/>
      <c r="H21" s="205"/>
      <c r="I21" s="449"/>
      <c r="J21" s="529"/>
      <c r="K21" s="160" t="s">
        <v>78</v>
      </c>
      <c r="L21" s="161" t="s">
        <v>118</v>
      </c>
      <c r="M21" s="161"/>
      <c r="N21" s="301">
        <v>0</v>
      </c>
      <c r="O21" s="185"/>
    </row>
    <row r="22" spans="2:15" ht="15" customHeight="1">
      <c r="B22" s="548"/>
      <c r="C22" s="529"/>
      <c r="D22" s="205">
        <v>3.7</v>
      </c>
      <c r="E22" s="205" t="s">
        <v>64</v>
      </c>
      <c r="F22" s="216"/>
      <c r="G22" s="215"/>
      <c r="H22" s="205"/>
      <c r="I22" s="449"/>
      <c r="J22" s="529"/>
      <c r="K22" s="160" t="s">
        <v>79</v>
      </c>
      <c r="L22" s="161" t="s">
        <v>119</v>
      </c>
      <c r="M22" s="161"/>
      <c r="N22" s="301">
        <v>0</v>
      </c>
      <c r="O22" s="258"/>
    </row>
    <row r="23" spans="2:15" ht="15.75" customHeight="1" thickBot="1">
      <c r="B23" s="548"/>
      <c r="C23" s="542"/>
      <c r="D23" s="205">
        <v>3.8</v>
      </c>
      <c r="E23" s="205" t="s">
        <v>65</v>
      </c>
      <c r="F23" s="216"/>
      <c r="G23" s="298">
        <v>0</v>
      </c>
      <c r="H23" s="298"/>
      <c r="I23" s="449"/>
      <c r="J23" s="529"/>
      <c r="K23" s="160" t="s">
        <v>80</v>
      </c>
      <c r="L23" s="161" t="s">
        <v>120</v>
      </c>
      <c r="M23" s="161"/>
      <c r="N23" s="301">
        <v>0</v>
      </c>
      <c r="O23" s="258"/>
    </row>
    <row r="24" spans="2:15" ht="22.5" customHeight="1" thickBot="1">
      <c r="B24" s="548"/>
      <c r="C24" s="451" t="s">
        <v>58</v>
      </c>
      <c r="D24" s="452"/>
      <c r="E24" s="452"/>
      <c r="F24" s="186">
        <f>SUM(G17:G23)</f>
        <v>0</v>
      </c>
      <c r="G24" s="213"/>
      <c r="H24" s="205"/>
      <c r="I24" s="449"/>
      <c r="J24" s="529"/>
      <c r="K24" s="160" t="s">
        <v>82</v>
      </c>
      <c r="L24" s="161" t="s">
        <v>121</v>
      </c>
      <c r="M24" s="161"/>
      <c r="N24" s="302">
        <v>0</v>
      </c>
      <c r="O24" s="185"/>
    </row>
    <row r="25" spans="2:15" ht="23.25" customHeight="1" thickBot="1">
      <c r="B25" s="548"/>
      <c r="C25" s="518"/>
      <c r="D25" s="519"/>
      <c r="E25" s="519"/>
      <c r="F25" s="519"/>
      <c r="G25" s="520"/>
      <c r="H25" s="205"/>
      <c r="I25" s="449"/>
      <c r="J25" s="529"/>
      <c r="K25" s="160" t="s">
        <v>84</v>
      </c>
      <c r="L25" s="161" t="s">
        <v>122</v>
      </c>
      <c r="M25" s="161"/>
      <c r="N25" s="302" t="s">
        <v>141</v>
      </c>
      <c r="O25" s="185"/>
    </row>
    <row r="26" spans="2:15" ht="28.5" customHeight="1" thickBot="1">
      <c r="B26" s="549"/>
      <c r="C26" s="521" t="s">
        <v>66</v>
      </c>
      <c r="D26" s="522"/>
      <c r="E26" s="523"/>
      <c r="F26" s="526">
        <f>SUM(F12+F24)</f>
        <v>0</v>
      </c>
      <c r="G26" s="527"/>
      <c r="H26" s="205"/>
      <c r="I26" s="449"/>
      <c r="J26" s="529"/>
      <c r="K26" s="160" t="s">
        <v>86</v>
      </c>
      <c r="L26" s="161" t="s">
        <v>123</v>
      </c>
      <c r="M26" s="161"/>
      <c r="N26" s="302" t="s">
        <v>141</v>
      </c>
      <c r="O26" s="185"/>
    </row>
    <row r="27" spans="2:15" ht="15.75" customHeight="1">
      <c r="B27" s="37"/>
      <c r="C27" s="20"/>
      <c r="I27" s="449"/>
      <c r="J27" s="529"/>
      <c r="K27" s="173" t="s">
        <v>26</v>
      </c>
      <c r="L27" s="174" t="s">
        <v>124</v>
      </c>
      <c r="M27" s="174"/>
      <c r="N27" s="301">
        <v>0</v>
      </c>
      <c r="O27" s="258"/>
    </row>
    <row r="28" spans="2:15" ht="15.75" customHeight="1">
      <c r="B28" s="37"/>
      <c r="C28" s="20"/>
      <c r="I28" s="449"/>
      <c r="J28" s="529"/>
      <c r="K28" s="173" t="s">
        <v>28</v>
      </c>
      <c r="L28" s="174" t="s">
        <v>125</v>
      </c>
      <c r="M28" s="161"/>
      <c r="N28" s="302" t="s">
        <v>141</v>
      </c>
      <c r="O28" s="183"/>
    </row>
    <row r="29" spans="2:15" ht="15" customHeight="1">
      <c r="B29" s="20"/>
      <c r="C29" s="20"/>
      <c r="I29" s="449"/>
      <c r="J29" s="529"/>
      <c r="K29" s="173" t="s">
        <v>89</v>
      </c>
      <c r="L29" s="174" t="s">
        <v>126</v>
      </c>
      <c r="M29" s="161"/>
      <c r="N29" s="301">
        <v>0</v>
      </c>
      <c r="O29" s="258"/>
    </row>
    <row r="30" spans="9:15" ht="15" customHeight="1">
      <c r="I30" s="449"/>
      <c r="J30" s="529"/>
      <c r="K30" s="173" t="s">
        <v>31</v>
      </c>
      <c r="L30" s="174" t="s">
        <v>127</v>
      </c>
      <c r="M30" s="161"/>
      <c r="N30" s="301">
        <v>0</v>
      </c>
      <c r="O30" s="258"/>
    </row>
    <row r="31" spans="9:15" s="183" customFormat="1" ht="15" customHeight="1">
      <c r="I31" s="449"/>
      <c r="J31" s="529"/>
      <c r="K31" s="173" t="s">
        <v>33</v>
      </c>
      <c r="L31" s="174" t="s">
        <v>128</v>
      </c>
      <c r="M31" s="161"/>
      <c r="N31" s="301">
        <v>0</v>
      </c>
      <c r="O31" s="258"/>
    </row>
    <row r="32" spans="9:15" s="183" customFormat="1" ht="15" customHeight="1">
      <c r="I32" s="449"/>
      <c r="J32" s="529"/>
      <c r="K32" s="173" t="s">
        <v>35</v>
      </c>
      <c r="L32" s="174" t="s">
        <v>129</v>
      </c>
      <c r="M32" s="161"/>
      <c r="N32" s="301">
        <v>0</v>
      </c>
      <c r="O32" s="258"/>
    </row>
    <row r="33" spans="9:15" s="183" customFormat="1" ht="15" customHeight="1">
      <c r="I33" s="449"/>
      <c r="J33" s="529"/>
      <c r="K33" s="173" t="s">
        <v>39</v>
      </c>
      <c r="L33" s="174" t="s">
        <v>130</v>
      </c>
      <c r="M33" s="161"/>
      <c r="N33" s="301">
        <v>0</v>
      </c>
      <c r="O33" s="258"/>
    </row>
    <row r="34" spans="7:15" ht="15" customHeight="1">
      <c r="G34" s="33"/>
      <c r="I34" s="449"/>
      <c r="J34" s="529"/>
      <c r="K34" s="173" t="s">
        <v>105</v>
      </c>
      <c r="L34" s="174" t="s">
        <v>131</v>
      </c>
      <c r="M34" s="161"/>
      <c r="N34" s="301">
        <v>0</v>
      </c>
      <c r="O34" s="258"/>
    </row>
    <row r="35" spans="9:15" ht="15.75" customHeight="1">
      <c r="I35" s="449"/>
      <c r="J35" s="529"/>
      <c r="K35" s="173" t="s">
        <v>41</v>
      </c>
      <c r="L35" s="174" t="s">
        <v>132</v>
      </c>
      <c r="M35" s="161"/>
      <c r="N35" s="301">
        <v>0</v>
      </c>
      <c r="O35" s="258"/>
    </row>
    <row r="36" spans="9:14" ht="15.75" customHeight="1" thickBot="1">
      <c r="I36" s="449"/>
      <c r="J36" s="529"/>
      <c r="K36" s="177"/>
      <c r="L36" s="178"/>
      <c r="M36" s="163"/>
      <c r="N36" s="224"/>
    </row>
    <row r="37" spans="9:14" ht="24" customHeight="1" thickBot="1">
      <c r="I37" s="449"/>
      <c r="J37" s="225"/>
      <c r="K37" s="514" t="s">
        <v>25</v>
      </c>
      <c r="L37" s="515"/>
      <c r="M37" s="226">
        <f>SUM(N20:N35)</f>
        <v>0</v>
      </c>
      <c r="N37" s="227"/>
    </row>
    <row r="38" spans="9:14" ht="22.5" customHeight="1" thickBot="1">
      <c r="I38" s="450"/>
      <c r="J38" s="524" t="s">
        <v>67</v>
      </c>
      <c r="K38" s="525"/>
      <c r="L38" s="525"/>
      <c r="M38" s="516">
        <f>SUM(M17+M37)</f>
        <v>0</v>
      </c>
      <c r="N38" s="517"/>
    </row>
    <row r="39" spans="10:14" ht="15">
      <c r="J39" s="204"/>
      <c r="K39" s="205"/>
      <c r="L39" s="205"/>
      <c r="M39" s="205"/>
      <c r="N39" s="205"/>
    </row>
    <row r="40" ht="15">
      <c r="N40" s="201"/>
    </row>
    <row r="41" spans="14:15" ht="15">
      <c r="N41" s="140"/>
      <c r="O41" s="185"/>
    </row>
    <row r="42" spans="14:15" ht="15">
      <c r="N42" s="185"/>
      <c r="O42" s="185"/>
    </row>
  </sheetData>
  <sheetProtection/>
  <mergeCells count="22">
    <mergeCell ref="C2:D2"/>
    <mergeCell ref="C13:D13"/>
    <mergeCell ref="C24:E24"/>
    <mergeCell ref="I2:I38"/>
    <mergeCell ref="B2:B26"/>
    <mergeCell ref="C3:C11"/>
    <mergeCell ref="J3:J16"/>
    <mergeCell ref="C12:E12"/>
    <mergeCell ref="C16:E16"/>
    <mergeCell ref="C14:D14"/>
    <mergeCell ref="C15:D15"/>
    <mergeCell ref="J19:L19"/>
    <mergeCell ref="J17:L17"/>
    <mergeCell ref="C17:C23"/>
    <mergeCell ref="M17:N17"/>
    <mergeCell ref="K37:L37"/>
    <mergeCell ref="M38:N38"/>
    <mergeCell ref="C25:G25"/>
    <mergeCell ref="C26:E26"/>
    <mergeCell ref="J38:L38"/>
    <mergeCell ref="F26:G26"/>
    <mergeCell ref="J20:J3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378" t="s">
        <v>210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180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2" t="s">
        <v>17</v>
      </c>
      <c r="B5" s="5" t="s">
        <v>7</v>
      </c>
      <c r="C5" s="62" t="s">
        <v>8</v>
      </c>
      <c r="D5" s="62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'AGOSTO A 2023 (g)'!E12</f>
        <v>0</v>
      </c>
      <c r="C6" s="8">
        <f>'AGOSTO A 2023 (g)'!L17</f>
        <v>0</v>
      </c>
      <c r="D6" s="4" t="s">
        <v>59</v>
      </c>
      <c r="E6" s="12" t="e">
        <f>C6/B6</f>
        <v>#DIV/0!</v>
      </c>
      <c r="F6" s="48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'AGOSTO A 2023 (g)'!E24</f>
        <v>0</v>
      </c>
      <c r="C7" s="2">
        <f>'AGOSTO A 2023 (g)'!L38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194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3.25" customHeight="1">
      <c r="A11" s="2" t="s">
        <v>14</v>
      </c>
      <c r="B11" s="339">
        <v>0</v>
      </c>
      <c r="C11" s="337">
        <v>0</v>
      </c>
      <c r="D11" s="4" t="s">
        <v>59</v>
      </c>
      <c r="E11" s="12" t="e">
        <f>C11/B11</f>
        <v>#DIV/0!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5.5" customHeight="1">
      <c r="A12" s="2" t="s">
        <v>15</v>
      </c>
      <c r="B12" s="338">
        <v>0</v>
      </c>
      <c r="C12" s="338">
        <v>0</v>
      </c>
      <c r="D12" s="4" t="s">
        <v>13</v>
      </c>
      <c r="E12" s="12" t="e">
        <f>C12/B12</f>
        <v>#DIV/0!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2.2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181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7" customHeight="1">
      <c r="A20" s="416" t="s">
        <v>3</v>
      </c>
      <c r="B20" s="417"/>
      <c r="C20" s="417"/>
      <c r="D20" s="417"/>
      <c r="E20" s="550" t="s">
        <v>133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550" t="s">
        <v>94</v>
      </c>
      <c r="F21" s="40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PageLayoutView="0" workbookViewId="0" topLeftCell="A10">
      <selection activeCell="M42" sqref="M42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6" width="13.421875" style="0" customWidth="1"/>
    <col min="9" max="9" width="5.7109375" style="0" customWidth="1"/>
    <col min="10" max="10" width="8.7109375" style="0" customWidth="1"/>
    <col min="11" max="11" width="33.140625" style="0" customWidth="1"/>
    <col min="13" max="13" width="15.57421875" style="0" customWidth="1"/>
  </cols>
  <sheetData>
    <row r="1" s="202" customFormat="1" ht="21" customHeight="1" thickBot="1"/>
    <row r="2" spans="1:14" ht="23.25" customHeight="1" thickBot="1">
      <c r="A2" s="448" t="s">
        <v>168</v>
      </c>
      <c r="B2" s="17" t="s">
        <v>43</v>
      </c>
      <c r="C2" s="26"/>
      <c r="D2" s="26"/>
      <c r="E2" s="228">
        <v>45139</v>
      </c>
      <c r="F2" s="19">
        <v>45169</v>
      </c>
      <c r="G2" s="19"/>
      <c r="H2" s="448" t="s">
        <v>169</v>
      </c>
      <c r="I2" s="187" t="s">
        <v>19</v>
      </c>
      <c r="J2" s="188"/>
      <c r="K2" s="189"/>
      <c r="L2" s="228">
        <v>45139</v>
      </c>
      <c r="M2" s="190">
        <v>45169</v>
      </c>
      <c r="N2" s="14"/>
    </row>
    <row r="3" spans="1:14" ht="15" customHeight="1">
      <c r="A3" s="449"/>
      <c r="B3" s="434">
        <v>1</v>
      </c>
      <c r="C3" s="26">
        <v>1.1</v>
      </c>
      <c r="D3" s="26" t="s">
        <v>44</v>
      </c>
      <c r="E3" s="231"/>
      <c r="F3" s="306">
        <v>0</v>
      </c>
      <c r="G3" s="200"/>
      <c r="H3" s="449"/>
      <c r="I3" s="440">
        <v>5</v>
      </c>
      <c r="J3" s="133" t="s">
        <v>20</v>
      </c>
      <c r="K3" s="127" t="s">
        <v>117</v>
      </c>
      <c r="L3" s="127"/>
      <c r="M3" s="336">
        <v>0</v>
      </c>
      <c r="N3" s="14"/>
    </row>
    <row r="4" spans="1:14" ht="15" customHeight="1">
      <c r="A4" s="449"/>
      <c r="B4" s="435"/>
      <c r="C4" s="20">
        <v>1.2</v>
      </c>
      <c r="D4" s="20" t="s">
        <v>45</v>
      </c>
      <c r="E4" s="304"/>
      <c r="F4" s="200">
        <v>0</v>
      </c>
      <c r="G4" s="202"/>
      <c r="H4" s="449"/>
      <c r="I4" s="441"/>
      <c r="J4" s="133" t="s">
        <v>78</v>
      </c>
      <c r="K4" s="127" t="s">
        <v>118</v>
      </c>
      <c r="L4" s="127"/>
      <c r="M4" s="309">
        <v>0</v>
      </c>
      <c r="N4" s="14"/>
    </row>
    <row r="5" spans="1:14" ht="15" customHeight="1">
      <c r="A5" s="449"/>
      <c r="B5" s="435"/>
      <c r="C5" s="20">
        <v>1.3</v>
      </c>
      <c r="D5" s="20" t="s">
        <v>46</v>
      </c>
      <c r="E5" s="304"/>
      <c r="F5" s="307">
        <v>0</v>
      </c>
      <c r="G5" s="307"/>
      <c r="H5" s="449"/>
      <c r="I5" s="441"/>
      <c r="J5" s="133" t="s">
        <v>79</v>
      </c>
      <c r="K5" s="127" t="s">
        <v>119</v>
      </c>
      <c r="L5" s="203"/>
      <c r="M5" s="309">
        <v>0</v>
      </c>
      <c r="N5" s="14"/>
    </row>
    <row r="6" spans="1:14" ht="15" customHeight="1">
      <c r="A6" s="449"/>
      <c r="B6" s="435"/>
      <c r="C6" s="20">
        <v>1.4</v>
      </c>
      <c r="D6" s="20" t="s">
        <v>47</v>
      </c>
      <c r="E6" s="304"/>
      <c r="F6" s="307">
        <v>0</v>
      </c>
      <c r="G6" s="307"/>
      <c r="H6" s="449"/>
      <c r="I6" s="441"/>
      <c r="J6" s="133" t="s">
        <v>80</v>
      </c>
      <c r="K6" s="127" t="s">
        <v>120</v>
      </c>
      <c r="L6" s="203"/>
      <c r="M6" s="309">
        <v>0</v>
      </c>
      <c r="N6" s="14"/>
    </row>
    <row r="7" spans="1:14" ht="15" customHeight="1">
      <c r="A7" s="449"/>
      <c r="B7" s="435"/>
      <c r="C7" s="20">
        <v>1.5</v>
      </c>
      <c r="D7" s="20" t="s">
        <v>48</v>
      </c>
      <c r="E7" s="304"/>
      <c r="F7" s="200"/>
      <c r="G7" s="202"/>
      <c r="H7" s="449"/>
      <c r="I7" s="441"/>
      <c r="J7" s="133" t="s">
        <v>82</v>
      </c>
      <c r="K7" s="127" t="s">
        <v>121</v>
      </c>
      <c r="L7" s="203"/>
      <c r="M7" s="307">
        <v>0</v>
      </c>
      <c r="N7" s="14"/>
    </row>
    <row r="8" spans="1:14" ht="15" customHeight="1">
      <c r="A8" s="449"/>
      <c r="B8" s="435"/>
      <c r="C8" s="20">
        <v>1.7</v>
      </c>
      <c r="D8" s="20" t="s">
        <v>49</v>
      </c>
      <c r="E8" s="304"/>
      <c r="F8" s="307">
        <v>0</v>
      </c>
      <c r="G8" s="307"/>
      <c r="H8" s="449"/>
      <c r="I8" s="441"/>
      <c r="J8" s="133" t="s">
        <v>84</v>
      </c>
      <c r="K8" s="127" t="s">
        <v>122</v>
      </c>
      <c r="L8" s="203"/>
      <c r="M8" s="307">
        <v>0</v>
      </c>
      <c r="N8" s="14"/>
    </row>
    <row r="9" spans="1:14" ht="15" customHeight="1">
      <c r="A9" s="449"/>
      <c r="B9" s="435"/>
      <c r="C9" s="20">
        <v>1.8</v>
      </c>
      <c r="D9" s="20" t="s">
        <v>50</v>
      </c>
      <c r="E9" s="304"/>
      <c r="F9" s="307">
        <v>0</v>
      </c>
      <c r="G9" s="307"/>
      <c r="H9" s="449"/>
      <c r="I9" s="441"/>
      <c r="J9" s="133" t="s">
        <v>86</v>
      </c>
      <c r="K9" s="127" t="s">
        <v>123</v>
      </c>
      <c r="L9" s="203"/>
      <c r="M9" s="309">
        <v>0</v>
      </c>
      <c r="N9" s="14"/>
    </row>
    <row r="10" spans="1:14" ht="15" customHeight="1">
      <c r="A10" s="449"/>
      <c r="B10" s="435"/>
      <c r="C10" s="20">
        <v>1.9</v>
      </c>
      <c r="D10" s="20" t="s">
        <v>51</v>
      </c>
      <c r="E10" s="304"/>
      <c r="F10" s="307">
        <v>0</v>
      </c>
      <c r="G10" s="307"/>
      <c r="H10" s="449"/>
      <c r="I10" s="441"/>
      <c r="J10" s="133" t="s">
        <v>31</v>
      </c>
      <c r="K10" s="127" t="s">
        <v>127</v>
      </c>
      <c r="L10" s="30"/>
      <c r="M10" s="307">
        <v>0</v>
      </c>
      <c r="N10" s="14"/>
    </row>
    <row r="11" spans="1:14" ht="15" customHeight="1" thickBot="1">
      <c r="A11" s="449"/>
      <c r="B11" s="436"/>
      <c r="C11" s="202"/>
      <c r="D11" s="202"/>
      <c r="E11" s="305"/>
      <c r="F11" s="332"/>
      <c r="G11" s="202"/>
      <c r="H11" s="449"/>
      <c r="I11" s="441"/>
      <c r="J11" s="326" t="s">
        <v>41</v>
      </c>
      <c r="K11" s="327" t="s">
        <v>132</v>
      </c>
      <c r="L11" s="30"/>
      <c r="M11" s="307">
        <v>0</v>
      </c>
      <c r="N11" s="14"/>
    </row>
    <row r="12" spans="1:14" ht="21.75" customHeight="1" thickBot="1">
      <c r="A12" s="449"/>
      <c r="B12" s="468" t="s">
        <v>52</v>
      </c>
      <c r="C12" s="469"/>
      <c r="D12" s="469"/>
      <c r="E12" s="334">
        <f>SUM(F3:F11)</f>
        <v>0</v>
      </c>
      <c r="F12" s="42"/>
      <c r="G12" s="202"/>
      <c r="H12" s="449"/>
      <c r="I12" s="441"/>
      <c r="J12" s="21"/>
      <c r="K12" s="20"/>
      <c r="L12" s="30"/>
      <c r="M12" s="194"/>
      <c r="N12" s="14"/>
    </row>
    <row r="13" spans="1:14" ht="15" customHeight="1">
      <c r="A13" s="449"/>
      <c r="B13" s="36"/>
      <c r="C13" s="202"/>
      <c r="D13" s="202"/>
      <c r="E13" s="202"/>
      <c r="F13" s="202"/>
      <c r="G13" s="202"/>
      <c r="H13" s="449"/>
      <c r="I13" s="441"/>
      <c r="J13" s="21"/>
      <c r="K13" s="20"/>
      <c r="L13" s="30"/>
      <c r="M13" s="194"/>
      <c r="N13" s="14"/>
    </row>
    <row r="14" spans="1:14" ht="15" customHeight="1" thickBot="1">
      <c r="A14" s="449"/>
      <c r="B14" s="202"/>
      <c r="C14" s="202"/>
      <c r="D14" s="202"/>
      <c r="E14" s="202"/>
      <c r="F14" s="202"/>
      <c r="G14" s="202"/>
      <c r="H14" s="449"/>
      <c r="I14" s="441"/>
      <c r="J14" s="21"/>
      <c r="K14" s="20"/>
      <c r="L14" s="30"/>
      <c r="M14" s="194"/>
      <c r="N14" s="14"/>
    </row>
    <row r="15" spans="1:14" ht="15" customHeight="1">
      <c r="A15" s="449"/>
      <c r="B15" s="26"/>
      <c r="C15" s="26"/>
      <c r="D15" s="26"/>
      <c r="E15" s="26"/>
      <c r="F15" s="306"/>
      <c r="G15" s="202"/>
      <c r="H15" s="449"/>
      <c r="I15" s="441"/>
      <c r="J15" s="195"/>
      <c r="K15" s="196"/>
      <c r="L15" s="197"/>
      <c r="M15" s="194"/>
      <c r="N15" s="14"/>
    </row>
    <row r="16" spans="1:14" ht="19.5" customHeight="1" thickBot="1">
      <c r="A16" s="449"/>
      <c r="B16" s="561" t="s">
        <v>53</v>
      </c>
      <c r="C16" s="444"/>
      <c r="D16" s="444"/>
      <c r="E16" s="304"/>
      <c r="F16" s="333"/>
      <c r="G16" s="202"/>
      <c r="H16" s="449"/>
      <c r="I16" s="493"/>
      <c r="J16" s="20"/>
      <c r="K16" s="20"/>
      <c r="L16" s="20"/>
      <c r="M16" s="32"/>
      <c r="N16" s="14"/>
    </row>
    <row r="17" spans="1:13" ht="15.75" customHeight="1" thickBot="1">
      <c r="A17" s="449"/>
      <c r="B17" s="434" t="s">
        <v>70</v>
      </c>
      <c r="C17" s="20">
        <v>2.4</v>
      </c>
      <c r="D17" s="20" t="s">
        <v>54</v>
      </c>
      <c r="E17" s="304"/>
      <c r="F17" s="333"/>
      <c r="G17" s="202"/>
      <c r="H17" s="449"/>
      <c r="I17" s="468" t="s">
        <v>24</v>
      </c>
      <c r="J17" s="469"/>
      <c r="K17" s="474"/>
      <c r="L17" s="558">
        <f>SUM(M3:M16)</f>
        <v>0</v>
      </c>
      <c r="M17" s="559"/>
    </row>
    <row r="18" spans="1:13" ht="15.75" customHeight="1" thickBot="1">
      <c r="A18" s="449"/>
      <c r="B18" s="435"/>
      <c r="C18" s="20">
        <v>2.5</v>
      </c>
      <c r="D18" s="20" t="s">
        <v>55</v>
      </c>
      <c r="E18" s="304"/>
      <c r="F18" s="333"/>
      <c r="G18" s="202"/>
      <c r="H18" s="449"/>
      <c r="I18" s="21"/>
      <c r="J18" s="20"/>
      <c r="K18" s="20"/>
      <c r="L18" s="22"/>
      <c r="M18" s="23"/>
    </row>
    <row r="19" spans="1:14" ht="15.75" customHeight="1" thickBot="1">
      <c r="A19" s="449"/>
      <c r="B19" s="435"/>
      <c r="C19" s="20">
        <v>2.7</v>
      </c>
      <c r="D19" s="20" t="s">
        <v>56</v>
      </c>
      <c r="E19" s="304"/>
      <c r="F19" s="333"/>
      <c r="G19" s="202"/>
      <c r="H19" s="449"/>
      <c r="I19" s="477" t="s">
        <v>25</v>
      </c>
      <c r="J19" s="478"/>
      <c r="K19" s="478"/>
      <c r="L19" s="24"/>
      <c r="M19" s="25"/>
      <c r="N19" s="330"/>
    </row>
    <row r="20" spans="1:14" ht="15.75" customHeight="1">
      <c r="A20" s="449"/>
      <c r="B20" s="435"/>
      <c r="C20" s="20">
        <v>2.8</v>
      </c>
      <c r="D20" s="20" t="s">
        <v>57</v>
      </c>
      <c r="E20" s="304"/>
      <c r="F20" s="333">
        <v>0</v>
      </c>
      <c r="G20" s="303"/>
      <c r="H20" s="449"/>
      <c r="I20" s="479" t="s">
        <v>69</v>
      </c>
      <c r="J20" s="158" t="s">
        <v>20</v>
      </c>
      <c r="K20" s="159" t="s">
        <v>117</v>
      </c>
      <c r="L20" s="159"/>
      <c r="M20" s="336">
        <v>0</v>
      </c>
      <c r="N20" s="330"/>
    </row>
    <row r="21" spans="1:14" ht="15.75" customHeight="1">
      <c r="A21" s="449"/>
      <c r="B21" s="435"/>
      <c r="C21" s="31">
        <v>3.6</v>
      </c>
      <c r="D21" s="31" t="s">
        <v>63</v>
      </c>
      <c r="E21" s="304"/>
      <c r="F21" s="333"/>
      <c r="G21" s="303"/>
      <c r="H21" s="449"/>
      <c r="I21" s="480"/>
      <c r="J21" s="160" t="s">
        <v>78</v>
      </c>
      <c r="K21" s="161" t="s">
        <v>118</v>
      </c>
      <c r="L21" s="161"/>
      <c r="M21" s="310">
        <v>0</v>
      </c>
      <c r="N21" s="330"/>
    </row>
    <row r="22" spans="1:13" ht="15" customHeight="1">
      <c r="A22" s="449"/>
      <c r="B22" s="435"/>
      <c r="C22" s="31">
        <v>3.7</v>
      </c>
      <c r="D22" s="31" t="s">
        <v>64</v>
      </c>
      <c r="E22" s="304"/>
      <c r="F22" s="333"/>
      <c r="G22" s="303"/>
      <c r="H22" s="449"/>
      <c r="I22" s="480"/>
      <c r="J22" s="160" t="s">
        <v>79</v>
      </c>
      <c r="K22" s="161" t="s">
        <v>119</v>
      </c>
      <c r="L22" s="161"/>
      <c r="M22" s="308">
        <v>0</v>
      </c>
    </row>
    <row r="23" spans="1:13" ht="21" customHeight="1" thickBot="1">
      <c r="A23" s="449"/>
      <c r="B23" s="436"/>
      <c r="C23" s="31">
        <v>3.8</v>
      </c>
      <c r="D23" s="31" t="s">
        <v>65</v>
      </c>
      <c r="E23" s="305"/>
      <c r="F23" s="335">
        <v>0</v>
      </c>
      <c r="G23" s="303"/>
      <c r="H23" s="449"/>
      <c r="I23" s="480"/>
      <c r="J23" s="160" t="s">
        <v>80</v>
      </c>
      <c r="K23" s="161" t="s">
        <v>120</v>
      </c>
      <c r="L23" s="161"/>
      <c r="M23" s="308">
        <v>0</v>
      </c>
    </row>
    <row r="24" spans="1:13" ht="19.5" customHeight="1" thickBot="1">
      <c r="A24" s="449"/>
      <c r="B24" s="468" t="s">
        <v>58</v>
      </c>
      <c r="C24" s="469"/>
      <c r="D24" s="469"/>
      <c r="E24" s="83">
        <f>SUM(F17:F23)</f>
        <v>0</v>
      </c>
      <c r="F24" s="39"/>
      <c r="G24" s="202"/>
      <c r="H24" s="449"/>
      <c r="I24" s="480"/>
      <c r="J24" s="160" t="s">
        <v>82</v>
      </c>
      <c r="K24" s="161" t="s">
        <v>121</v>
      </c>
      <c r="L24" s="161"/>
      <c r="M24" s="308">
        <v>0</v>
      </c>
    </row>
    <row r="25" spans="1:13" ht="15" customHeight="1" thickBot="1">
      <c r="A25" s="449"/>
      <c r="B25" s="460"/>
      <c r="C25" s="461"/>
      <c r="D25" s="461"/>
      <c r="E25" s="461"/>
      <c r="F25" s="462"/>
      <c r="G25" s="202"/>
      <c r="H25" s="449"/>
      <c r="I25" s="480"/>
      <c r="J25" s="160" t="s">
        <v>84</v>
      </c>
      <c r="K25" s="161" t="s">
        <v>122</v>
      </c>
      <c r="L25" s="161"/>
      <c r="M25" s="308">
        <v>0</v>
      </c>
    </row>
    <row r="26" spans="1:13" ht="22.5" customHeight="1" thickBot="1">
      <c r="A26" s="450"/>
      <c r="B26" s="445" t="s">
        <v>66</v>
      </c>
      <c r="C26" s="446"/>
      <c r="D26" s="447"/>
      <c r="E26" s="553">
        <f>E12+E24</f>
        <v>0</v>
      </c>
      <c r="F26" s="554"/>
      <c r="G26" s="202"/>
      <c r="H26" s="449"/>
      <c r="I26" s="480"/>
      <c r="J26" s="160" t="s">
        <v>86</v>
      </c>
      <c r="K26" s="161" t="s">
        <v>123</v>
      </c>
      <c r="L26" s="161"/>
      <c r="M26" s="308">
        <v>0</v>
      </c>
    </row>
    <row r="27" spans="1:14" ht="15.75" customHeight="1">
      <c r="A27" s="37"/>
      <c r="B27" s="20"/>
      <c r="C27" s="202"/>
      <c r="D27" s="202"/>
      <c r="E27" s="202"/>
      <c r="F27" s="202"/>
      <c r="G27" s="202"/>
      <c r="H27" s="449"/>
      <c r="I27" s="480"/>
      <c r="J27" s="173" t="s">
        <v>26</v>
      </c>
      <c r="K27" s="174" t="s">
        <v>124</v>
      </c>
      <c r="L27" s="174"/>
      <c r="M27" s="310">
        <v>0</v>
      </c>
      <c r="N27" s="330"/>
    </row>
    <row r="28" spans="1:13" ht="15.75" customHeight="1">
      <c r="A28" s="37"/>
      <c r="B28" s="20"/>
      <c r="C28" s="202"/>
      <c r="D28" s="202"/>
      <c r="E28" s="202"/>
      <c r="F28" s="202"/>
      <c r="G28" s="202"/>
      <c r="H28" s="449"/>
      <c r="I28" s="480"/>
      <c r="J28" s="173" t="s">
        <v>28</v>
      </c>
      <c r="K28" s="174" t="s">
        <v>125</v>
      </c>
      <c r="L28" s="161"/>
      <c r="M28" s="192">
        <v>0</v>
      </c>
    </row>
    <row r="29" spans="1:14" ht="15" customHeight="1">
      <c r="A29" s="20"/>
      <c r="B29" s="20"/>
      <c r="C29" s="202"/>
      <c r="D29" s="202"/>
      <c r="E29" s="202"/>
      <c r="F29" s="202"/>
      <c r="G29" s="202"/>
      <c r="H29" s="449"/>
      <c r="I29" s="480"/>
      <c r="J29" s="173" t="s">
        <v>89</v>
      </c>
      <c r="K29" s="174" t="s">
        <v>126</v>
      </c>
      <c r="L29" s="161"/>
      <c r="M29" s="310">
        <v>0</v>
      </c>
      <c r="N29" s="330"/>
    </row>
    <row r="30" spans="1:14" ht="15" customHeight="1">
      <c r="A30" s="202"/>
      <c r="B30" s="202"/>
      <c r="C30" s="202"/>
      <c r="D30" s="202"/>
      <c r="E30" s="202"/>
      <c r="F30" s="202"/>
      <c r="G30" s="202"/>
      <c r="H30" s="449"/>
      <c r="I30" s="480"/>
      <c r="J30" s="173" t="s">
        <v>31</v>
      </c>
      <c r="K30" s="174" t="s">
        <v>127</v>
      </c>
      <c r="L30" s="161"/>
      <c r="M30" s="310">
        <v>0</v>
      </c>
      <c r="N30" s="330"/>
    </row>
    <row r="31" spans="1:14" ht="15" customHeight="1">
      <c r="A31" s="202"/>
      <c r="B31" s="202"/>
      <c r="C31" s="202"/>
      <c r="D31" s="202"/>
      <c r="E31" s="202"/>
      <c r="F31" s="33"/>
      <c r="G31" s="202"/>
      <c r="H31" s="449"/>
      <c r="I31" s="480"/>
      <c r="J31" s="173" t="s">
        <v>33</v>
      </c>
      <c r="K31" s="174" t="s">
        <v>128</v>
      </c>
      <c r="L31" s="161"/>
      <c r="M31" s="310">
        <v>0</v>
      </c>
      <c r="N31" s="330"/>
    </row>
    <row r="32" spans="1:14" ht="15.75" customHeight="1">
      <c r="A32" s="202"/>
      <c r="B32" s="202"/>
      <c r="C32" s="202"/>
      <c r="D32" s="202"/>
      <c r="E32" s="202"/>
      <c r="F32" s="202"/>
      <c r="G32" s="202"/>
      <c r="H32" s="449"/>
      <c r="I32" s="480"/>
      <c r="J32" s="173" t="s">
        <v>35</v>
      </c>
      <c r="K32" s="174" t="s">
        <v>129</v>
      </c>
      <c r="L32" s="161"/>
      <c r="M32" s="310">
        <v>0</v>
      </c>
      <c r="N32" s="330"/>
    </row>
    <row r="33" spans="1:14" ht="15.75" customHeight="1">
      <c r="A33" s="202"/>
      <c r="B33" s="202"/>
      <c r="C33" s="202"/>
      <c r="D33" s="202"/>
      <c r="E33" s="202"/>
      <c r="F33" s="202"/>
      <c r="G33" s="202"/>
      <c r="H33" s="449"/>
      <c r="I33" s="480"/>
      <c r="J33" s="173" t="s">
        <v>39</v>
      </c>
      <c r="K33" s="174" t="s">
        <v>130</v>
      </c>
      <c r="L33" s="161"/>
      <c r="M33" s="310">
        <v>0</v>
      </c>
      <c r="N33" s="330"/>
    </row>
    <row r="34" spans="1:14" ht="15">
      <c r="A34" s="202"/>
      <c r="B34" s="202"/>
      <c r="C34" s="202"/>
      <c r="D34" s="202"/>
      <c r="E34" s="202"/>
      <c r="F34" s="202"/>
      <c r="G34" s="202"/>
      <c r="H34" s="449"/>
      <c r="I34" s="480"/>
      <c r="J34" s="173" t="s">
        <v>105</v>
      </c>
      <c r="K34" s="174" t="s">
        <v>131</v>
      </c>
      <c r="L34" s="161"/>
      <c r="M34" s="310">
        <v>0</v>
      </c>
      <c r="N34" s="330"/>
    </row>
    <row r="35" spans="8:18" s="330" customFormat="1" ht="15" customHeight="1">
      <c r="H35" s="449"/>
      <c r="I35" s="480"/>
      <c r="J35" s="173" t="s">
        <v>162</v>
      </c>
      <c r="K35" s="174" t="s">
        <v>163</v>
      </c>
      <c r="L35" s="174"/>
      <c r="M35" s="310">
        <v>0</v>
      </c>
      <c r="O35" s="327"/>
      <c r="P35" s="327"/>
      <c r="Q35" s="327"/>
      <c r="R35" s="327"/>
    </row>
    <row r="36" spans="1:14" ht="15">
      <c r="A36" s="202"/>
      <c r="B36" s="202"/>
      <c r="C36" s="202"/>
      <c r="D36" s="202"/>
      <c r="E36" s="202"/>
      <c r="F36" s="202"/>
      <c r="G36" s="202"/>
      <c r="H36" s="449"/>
      <c r="I36" s="480"/>
      <c r="J36" s="173" t="s">
        <v>41</v>
      </c>
      <c r="K36" s="174" t="s">
        <v>132</v>
      </c>
      <c r="L36" s="161"/>
      <c r="M36" s="310">
        <v>0</v>
      </c>
      <c r="N36" s="330"/>
    </row>
    <row r="37" spans="1:14" ht="15.75" thickBot="1">
      <c r="A37" s="202"/>
      <c r="B37" s="202"/>
      <c r="C37" s="202"/>
      <c r="D37" s="202"/>
      <c r="E37" s="202"/>
      <c r="F37" s="202"/>
      <c r="G37" s="202"/>
      <c r="H37" s="449"/>
      <c r="I37" s="480"/>
      <c r="J37" s="177"/>
      <c r="K37" s="178"/>
      <c r="L37" s="163"/>
      <c r="M37" s="176"/>
      <c r="N37" s="265"/>
    </row>
    <row r="38" spans="1:14" ht="15.75" thickBot="1">
      <c r="A38" s="202"/>
      <c r="B38" s="202"/>
      <c r="C38" s="202"/>
      <c r="D38" s="202"/>
      <c r="E38" s="202"/>
      <c r="F38" s="202"/>
      <c r="G38" s="202"/>
      <c r="H38" s="449"/>
      <c r="I38" s="191"/>
      <c r="J38" s="502" t="s">
        <v>25</v>
      </c>
      <c r="K38" s="560"/>
      <c r="L38" s="198">
        <f>SUM(M20:M37)</f>
        <v>0</v>
      </c>
      <c r="M38" s="41"/>
      <c r="N38" s="265"/>
    </row>
    <row r="39" spans="1:14" ht="24.75" customHeight="1" thickBot="1">
      <c r="A39" s="202"/>
      <c r="B39" s="202"/>
      <c r="C39" s="202"/>
      <c r="D39" s="202"/>
      <c r="E39" s="202"/>
      <c r="F39" s="202"/>
      <c r="G39" s="202"/>
      <c r="H39" s="450"/>
      <c r="I39" s="555" t="s">
        <v>67</v>
      </c>
      <c r="J39" s="556"/>
      <c r="K39" s="557"/>
      <c r="L39" s="551">
        <f>L38+L17</f>
        <v>0</v>
      </c>
      <c r="M39" s="552"/>
      <c r="N39" s="265"/>
    </row>
    <row r="40" spans="1:13" ht="15">
      <c r="A40" s="202"/>
      <c r="B40" s="202"/>
      <c r="C40" s="202"/>
      <c r="D40" s="202"/>
      <c r="E40" s="202"/>
      <c r="F40" s="202"/>
      <c r="G40" s="202"/>
      <c r="H40" s="202"/>
      <c r="I40" s="35"/>
      <c r="J40" s="202"/>
      <c r="K40" s="202"/>
      <c r="L40" s="202"/>
      <c r="M40" s="202"/>
    </row>
    <row r="41" spans="1:13" ht="1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1"/>
    </row>
    <row r="42" spans="1:13" ht="1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140"/>
    </row>
  </sheetData>
  <sheetProtection/>
  <mergeCells count="18">
    <mergeCell ref="A2:A26"/>
    <mergeCell ref="B3:B11"/>
    <mergeCell ref="I3:I16"/>
    <mergeCell ref="L17:M17"/>
    <mergeCell ref="I20:I37"/>
    <mergeCell ref="J38:K38"/>
    <mergeCell ref="B16:D16"/>
    <mergeCell ref="B17:B23"/>
    <mergeCell ref="L39:M39"/>
    <mergeCell ref="I17:K17"/>
    <mergeCell ref="B24:D24"/>
    <mergeCell ref="B25:F25"/>
    <mergeCell ref="B26:D26"/>
    <mergeCell ref="E26:F26"/>
    <mergeCell ref="I19:K19"/>
    <mergeCell ref="H2:H39"/>
    <mergeCell ref="I39:K39"/>
    <mergeCell ref="B12:D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4">
      <selection activeCell="A1" sqref="A1:F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3.28125" style="0" customWidth="1"/>
  </cols>
  <sheetData>
    <row r="1" spans="1:6" ht="51" customHeight="1">
      <c r="A1" s="378" t="s">
        <v>210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182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143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+'SEPTIEMBRE A 2023 g'!F12</f>
        <v>0</v>
      </c>
      <c r="C6" s="8">
        <f>'SEPTIEMBRE A 2023 g'!L17</f>
        <v>0</v>
      </c>
      <c r="D6" s="4" t="s">
        <v>59</v>
      </c>
      <c r="E6" s="12" t="e">
        <f>C6/B6</f>
        <v>#DIV/0!</v>
      </c>
      <c r="F6" s="46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+'SEPTIEMBRE A 2023 g'!F24</f>
        <v>0</v>
      </c>
      <c r="C7" s="2">
        <f>+'SEPTIEMBRE A 2023 g'!M37</f>
        <v>584621.39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584621.39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193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144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2">
        <v>0</v>
      </c>
      <c r="D11" s="4" t="s">
        <v>59</v>
      </c>
      <c r="E11" s="12" t="e">
        <f>C11/B11</f>
        <v>#DIV/0!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183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550" t="s">
        <v>133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550" t="s">
        <v>94</v>
      </c>
      <c r="F21" s="40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zoomScalePageLayoutView="0" workbookViewId="0" topLeftCell="A4">
      <selection activeCell="M10" sqref="M10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4.140625" style="0" customWidth="1"/>
    <col min="6" max="6" width="15.7109375" style="0" customWidth="1"/>
    <col min="9" max="9" width="5.7109375" style="0" customWidth="1"/>
    <col min="10" max="10" width="8.7109375" style="0" customWidth="1"/>
    <col min="11" max="11" width="46.140625" style="0" customWidth="1"/>
    <col min="12" max="12" width="14.00390625" style="0" customWidth="1"/>
    <col min="13" max="13" width="14.57421875" style="0" bestFit="1" customWidth="1"/>
  </cols>
  <sheetData>
    <row r="1" s="202" customFormat="1" ht="23.25" customHeight="1" thickBot="1"/>
    <row r="2" spans="1:14" ht="30" customHeight="1" thickBot="1">
      <c r="A2" s="448" t="s">
        <v>168</v>
      </c>
      <c r="B2" s="17" t="s">
        <v>43</v>
      </c>
      <c r="C2" s="26"/>
      <c r="D2" s="26"/>
      <c r="E2" s="165">
        <v>45170</v>
      </c>
      <c r="F2" s="361">
        <v>45199</v>
      </c>
      <c r="G2" s="19"/>
      <c r="H2" s="448" t="s">
        <v>169</v>
      </c>
      <c r="I2" s="187" t="s">
        <v>19</v>
      </c>
      <c r="J2" s="188"/>
      <c r="K2" s="189"/>
      <c r="L2" s="165">
        <v>45170</v>
      </c>
      <c r="M2" s="166">
        <v>45199</v>
      </c>
      <c r="N2" s="14"/>
    </row>
    <row r="3" spans="1:14" ht="15" customHeight="1">
      <c r="A3" s="449"/>
      <c r="B3" s="434">
        <v>1</v>
      </c>
      <c r="C3" s="26">
        <v>1.1</v>
      </c>
      <c r="D3" s="26" t="s">
        <v>44</v>
      </c>
      <c r="E3" s="232"/>
      <c r="F3" s="360">
        <v>0</v>
      </c>
      <c r="G3" s="331"/>
      <c r="H3" s="449"/>
      <c r="I3" s="440">
        <v>5</v>
      </c>
      <c r="J3" s="133" t="s">
        <v>20</v>
      </c>
      <c r="K3" s="127" t="s">
        <v>117</v>
      </c>
      <c r="L3" s="127"/>
      <c r="M3" s="340">
        <v>0</v>
      </c>
      <c r="N3" s="14"/>
    </row>
    <row r="4" spans="1:14" ht="15" customHeight="1">
      <c r="A4" s="449"/>
      <c r="B4" s="435"/>
      <c r="C4" s="20">
        <v>1.2</v>
      </c>
      <c r="D4" s="20" t="s">
        <v>45</v>
      </c>
      <c r="E4" s="232"/>
      <c r="F4" s="234">
        <v>0</v>
      </c>
      <c r="G4" s="331"/>
      <c r="H4" s="449"/>
      <c r="I4" s="441"/>
      <c r="J4" s="133" t="s">
        <v>78</v>
      </c>
      <c r="K4" s="127" t="s">
        <v>118</v>
      </c>
      <c r="L4" s="127"/>
      <c r="M4" s="340">
        <v>0</v>
      </c>
      <c r="N4" s="14"/>
    </row>
    <row r="5" spans="1:14" ht="15" customHeight="1">
      <c r="A5" s="449"/>
      <c r="B5" s="435"/>
      <c r="C5" s="20">
        <v>1.3</v>
      </c>
      <c r="D5" s="20" t="s">
        <v>46</v>
      </c>
      <c r="E5" s="232"/>
      <c r="F5" s="340">
        <v>0</v>
      </c>
      <c r="G5" s="331"/>
      <c r="H5" s="449"/>
      <c r="I5" s="441"/>
      <c r="J5" s="133" t="s">
        <v>79</v>
      </c>
      <c r="K5" s="127" t="s">
        <v>119</v>
      </c>
      <c r="L5" s="203"/>
      <c r="M5" s="340">
        <v>0</v>
      </c>
      <c r="N5" s="14"/>
    </row>
    <row r="6" spans="1:14" ht="15" customHeight="1">
      <c r="A6" s="449"/>
      <c r="B6" s="435"/>
      <c r="C6" s="20">
        <v>1.4</v>
      </c>
      <c r="D6" s="20" t="s">
        <v>47</v>
      </c>
      <c r="E6" s="232"/>
      <c r="F6" s="340">
        <v>0</v>
      </c>
      <c r="G6" s="331"/>
      <c r="H6" s="449"/>
      <c r="I6" s="441"/>
      <c r="J6" s="133" t="s">
        <v>80</v>
      </c>
      <c r="K6" s="127" t="s">
        <v>120</v>
      </c>
      <c r="L6" s="203"/>
      <c r="M6" s="340">
        <v>0</v>
      </c>
      <c r="N6" s="14"/>
    </row>
    <row r="7" spans="1:14" ht="15" customHeight="1">
      <c r="A7" s="449"/>
      <c r="B7" s="435"/>
      <c r="C7" s="20">
        <v>1.5</v>
      </c>
      <c r="D7" s="20" t="s">
        <v>48</v>
      </c>
      <c r="E7" s="232"/>
      <c r="F7" s="234">
        <v>0</v>
      </c>
      <c r="G7" s="331"/>
      <c r="H7" s="449"/>
      <c r="I7" s="441"/>
      <c r="J7" s="133" t="s">
        <v>82</v>
      </c>
      <c r="K7" s="127" t="s">
        <v>121</v>
      </c>
      <c r="L7" s="203"/>
      <c r="M7" s="311"/>
      <c r="N7" s="14"/>
    </row>
    <row r="8" spans="1:14" ht="15" customHeight="1">
      <c r="A8" s="449"/>
      <c r="B8" s="435"/>
      <c r="C8" s="20">
        <v>1.7</v>
      </c>
      <c r="D8" s="20" t="s">
        <v>49</v>
      </c>
      <c r="E8" s="232"/>
      <c r="F8" s="340">
        <v>0</v>
      </c>
      <c r="G8" s="331"/>
      <c r="H8" s="449"/>
      <c r="I8" s="441"/>
      <c r="J8" s="133" t="s">
        <v>84</v>
      </c>
      <c r="K8" s="127" t="s">
        <v>122</v>
      </c>
      <c r="L8" s="203"/>
      <c r="M8" s="311"/>
      <c r="N8" s="14"/>
    </row>
    <row r="9" spans="1:14" ht="15" customHeight="1">
      <c r="A9" s="449"/>
      <c r="B9" s="435"/>
      <c r="C9" s="20">
        <v>1.8</v>
      </c>
      <c r="D9" s="20" t="s">
        <v>50</v>
      </c>
      <c r="E9" s="232"/>
      <c r="F9" s="340">
        <v>0</v>
      </c>
      <c r="G9" s="331"/>
      <c r="H9" s="449"/>
      <c r="I9" s="441"/>
      <c r="J9" s="133" t="s">
        <v>86</v>
      </c>
      <c r="K9" s="127" t="s">
        <v>123</v>
      </c>
      <c r="L9" s="203"/>
      <c r="M9" s="340">
        <v>0</v>
      </c>
      <c r="N9" s="14"/>
    </row>
    <row r="10" spans="1:18" ht="18.75" customHeight="1">
      <c r="A10" s="449"/>
      <c r="B10" s="435"/>
      <c r="C10" s="20">
        <v>1.9</v>
      </c>
      <c r="D10" s="20" t="s">
        <v>51</v>
      </c>
      <c r="E10" s="232"/>
      <c r="F10" s="340">
        <v>0</v>
      </c>
      <c r="G10" s="331"/>
      <c r="H10" s="449"/>
      <c r="I10" s="441"/>
      <c r="J10" s="21" t="s">
        <v>31</v>
      </c>
      <c r="K10" s="127" t="s">
        <v>142</v>
      </c>
      <c r="L10" s="127"/>
      <c r="M10" s="311"/>
      <c r="N10" s="14"/>
      <c r="O10" s="127"/>
      <c r="P10" s="127"/>
      <c r="Q10" s="127"/>
      <c r="R10" s="127"/>
    </row>
    <row r="11" spans="1:14" ht="15" customHeight="1" thickBot="1">
      <c r="A11" s="449"/>
      <c r="B11" s="436"/>
      <c r="C11" s="202"/>
      <c r="D11" s="202"/>
      <c r="E11" s="233"/>
      <c r="F11" s="235"/>
      <c r="G11" s="331"/>
      <c r="H11" s="449"/>
      <c r="I11" s="441"/>
      <c r="J11" s="21" t="s">
        <v>41</v>
      </c>
      <c r="K11" s="127" t="s">
        <v>132</v>
      </c>
      <c r="L11" s="30"/>
      <c r="M11" s="311"/>
      <c r="N11" s="14"/>
    </row>
    <row r="12" spans="1:14" ht="20.25" customHeight="1" thickBot="1">
      <c r="A12" s="449"/>
      <c r="B12" s="431" t="s">
        <v>52</v>
      </c>
      <c r="C12" s="432"/>
      <c r="D12" s="432"/>
      <c r="E12" s="241"/>
      <c r="F12" s="242">
        <f>SUM(F3:F11)</f>
        <v>0</v>
      </c>
      <c r="G12" s="202"/>
      <c r="H12" s="449"/>
      <c r="I12" s="441"/>
      <c r="J12" s="21"/>
      <c r="K12" s="20"/>
      <c r="L12" s="30"/>
      <c r="M12" s="311"/>
      <c r="N12" s="14"/>
    </row>
    <row r="13" spans="1:14" ht="15" customHeight="1">
      <c r="A13" s="449"/>
      <c r="B13" s="36"/>
      <c r="C13" s="202"/>
      <c r="D13" s="202"/>
      <c r="E13" s="202"/>
      <c r="F13" s="202"/>
      <c r="G13" s="202"/>
      <c r="H13" s="449"/>
      <c r="I13" s="441"/>
      <c r="J13" s="21"/>
      <c r="K13" s="20"/>
      <c r="L13" s="30"/>
      <c r="M13" s="311"/>
      <c r="N13" s="14"/>
    </row>
    <row r="14" spans="1:14" ht="15" customHeight="1" thickBot="1">
      <c r="A14" s="449"/>
      <c r="B14" s="202"/>
      <c r="C14" s="202"/>
      <c r="D14" s="202"/>
      <c r="E14" s="202"/>
      <c r="F14" s="202"/>
      <c r="G14" s="202"/>
      <c r="H14" s="449"/>
      <c r="I14" s="441"/>
      <c r="J14" s="21"/>
      <c r="K14" s="20"/>
      <c r="L14" s="30"/>
      <c r="M14" s="311"/>
      <c r="N14" s="14"/>
    </row>
    <row r="15" spans="1:14" ht="19.5" customHeight="1">
      <c r="A15" s="449"/>
      <c r="B15" s="26"/>
      <c r="C15" s="26"/>
      <c r="D15" s="26"/>
      <c r="E15" s="238"/>
      <c r="F15" s="236"/>
      <c r="G15" s="202"/>
      <c r="H15" s="449"/>
      <c r="I15" s="441"/>
      <c r="J15" s="195"/>
      <c r="K15" s="196"/>
      <c r="L15" s="197"/>
      <c r="M15" s="311"/>
      <c r="N15" s="14"/>
    </row>
    <row r="16" spans="1:14" ht="21" customHeight="1" thickBot="1">
      <c r="A16" s="449"/>
      <c r="B16" s="494" t="s">
        <v>53</v>
      </c>
      <c r="C16" s="495"/>
      <c r="D16" s="495"/>
      <c r="E16" s="239"/>
      <c r="F16" s="248"/>
      <c r="G16" s="331"/>
      <c r="H16" s="449"/>
      <c r="I16" s="493"/>
      <c r="J16" s="20"/>
      <c r="K16" s="20"/>
      <c r="L16" s="20"/>
      <c r="M16" s="32"/>
      <c r="N16" s="14"/>
    </row>
    <row r="17" spans="1:13" ht="21.75" customHeight="1" thickBot="1">
      <c r="A17" s="449"/>
      <c r="B17" s="434" t="s">
        <v>70</v>
      </c>
      <c r="C17" s="20">
        <v>2.4</v>
      </c>
      <c r="D17" s="20" t="s">
        <v>54</v>
      </c>
      <c r="E17" s="239"/>
      <c r="F17" s="248">
        <v>0</v>
      </c>
      <c r="G17" s="331"/>
      <c r="H17" s="449"/>
      <c r="I17" s="468" t="s">
        <v>24</v>
      </c>
      <c r="J17" s="469"/>
      <c r="K17" s="474"/>
      <c r="L17" s="558">
        <f>SUM(M3:M16)</f>
        <v>0</v>
      </c>
      <c r="M17" s="559"/>
    </row>
    <row r="18" spans="1:13" ht="15.75" customHeight="1" thickBot="1">
      <c r="A18" s="449"/>
      <c r="B18" s="435"/>
      <c r="C18" s="20">
        <v>2.5</v>
      </c>
      <c r="D18" s="20" t="s">
        <v>55</v>
      </c>
      <c r="E18" s="239"/>
      <c r="F18" s="248">
        <v>0</v>
      </c>
      <c r="G18" s="331"/>
      <c r="H18" s="449"/>
      <c r="I18" s="21"/>
      <c r="J18" s="20"/>
      <c r="K18" s="20"/>
      <c r="L18" s="22"/>
      <c r="M18" s="23"/>
    </row>
    <row r="19" spans="1:13" ht="15.75" customHeight="1" thickBot="1">
      <c r="A19" s="449"/>
      <c r="B19" s="435"/>
      <c r="C19" s="20">
        <v>2.7</v>
      </c>
      <c r="D19" s="20" t="s">
        <v>56</v>
      </c>
      <c r="E19" s="239"/>
      <c r="F19" s="248">
        <v>0</v>
      </c>
      <c r="G19" s="331"/>
      <c r="H19" s="449"/>
      <c r="I19" s="477" t="s">
        <v>25</v>
      </c>
      <c r="J19" s="478"/>
      <c r="K19" s="478"/>
      <c r="L19" s="24"/>
      <c r="M19" s="25"/>
    </row>
    <row r="20" spans="1:14" ht="15.75" customHeight="1">
      <c r="A20" s="449"/>
      <c r="B20" s="435"/>
      <c r="C20" s="20">
        <v>2.8</v>
      </c>
      <c r="D20" s="20" t="s">
        <v>57</v>
      </c>
      <c r="E20" s="239"/>
      <c r="F20" s="248">
        <v>0</v>
      </c>
      <c r="G20" s="331"/>
      <c r="H20" s="449"/>
      <c r="I20" s="479" t="s">
        <v>69</v>
      </c>
      <c r="J20" s="158" t="s">
        <v>20</v>
      </c>
      <c r="K20" s="159" t="s">
        <v>117</v>
      </c>
      <c r="L20" s="159"/>
      <c r="M20" s="312">
        <v>0</v>
      </c>
      <c r="N20" s="202"/>
    </row>
    <row r="21" spans="1:14" ht="15.75" customHeight="1">
      <c r="A21" s="449"/>
      <c r="B21" s="435"/>
      <c r="C21" s="31">
        <v>3.6</v>
      </c>
      <c r="D21" s="31" t="s">
        <v>63</v>
      </c>
      <c r="E21" s="239"/>
      <c r="F21" s="248">
        <v>0</v>
      </c>
      <c r="G21" s="331"/>
      <c r="H21" s="449"/>
      <c r="I21" s="480"/>
      <c r="J21" s="160" t="s">
        <v>78</v>
      </c>
      <c r="K21" s="161" t="s">
        <v>118</v>
      </c>
      <c r="L21" s="161"/>
      <c r="M21" s="192">
        <v>0</v>
      </c>
      <c r="N21" s="202"/>
    </row>
    <row r="22" spans="1:14" ht="15" customHeight="1">
      <c r="A22" s="449"/>
      <c r="B22" s="435"/>
      <c r="C22" s="31">
        <v>3.7</v>
      </c>
      <c r="D22" s="31" t="s">
        <v>64</v>
      </c>
      <c r="E22" s="239"/>
      <c r="F22" s="248"/>
      <c r="G22" s="331"/>
      <c r="H22" s="449"/>
      <c r="I22" s="480"/>
      <c r="J22" s="160" t="s">
        <v>79</v>
      </c>
      <c r="K22" s="161" t="s">
        <v>119</v>
      </c>
      <c r="L22" s="161"/>
      <c r="M22" s="192">
        <v>0</v>
      </c>
      <c r="N22" s="202"/>
    </row>
    <row r="23" spans="1:14" ht="23.25" customHeight="1" thickBot="1">
      <c r="A23" s="449"/>
      <c r="B23" s="436"/>
      <c r="C23" s="31">
        <v>3.8</v>
      </c>
      <c r="D23" s="31" t="s">
        <v>65</v>
      </c>
      <c r="E23" s="240"/>
      <c r="F23" s="248">
        <v>0</v>
      </c>
      <c r="G23" s="331"/>
      <c r="H23" s="449"/>
      <c r="I23" s="480"/>
      <c r="J23" s="160" t="s">
        <v>80</v>
      </c>
      <c r="K23" s="161" t="s">
        <v>120</v>
      </c>
      <c r="L23" s="161"/>
      <c r="M23" s="192">
        <v>0</v>
      </c>
      <c r="N23" s="202"/>
    </row>
    <row r="24" spans="1:14" ht="24.75" customHeight="1" thickBot="1">
      <c r="A24" s="449"/>
      <c r="B24" s="431" t="s">
        <v>58</v>
      </c>
      <c r="C24" s="432"/>
      <c r="D24" s="432"/>
      <c r="E24" s="564"/>
      <c r="F24" s="243">
        <f>SUM(F17:F23)</f>
        <v>0</v>
      </c>
      <c r="G24" s="331"/>
      <c r="H24" s="449"/>
      <c r="I24" s="480"/>
      <c r="J24" s="160" t="s">
        <v>82</v>
      </c>
      <c r="K24" s="161" t="s">
        <v>121</v>
      </c>
      <c r="L24" s="161"/>
      <c r="M24" s="192">
        <v>0</v>
      </c>
      <c r="N24" s="202"/>
    </row>
    <row r="25" spans="1:13" ht="21" customHeight="1" thickBot="1">
      <c r="A25" s="449"/>
      <c r="B25" s="460"/>
      <c r="C25" s="461"/>
      <c r="D25" s="461"/>
      <c r="E25" s="461"/>
      <c r="F25" s="462"/>
      <c r="G25" s="331"/>
      <c r="H25" s="449"/>
      <c r="I25" s="480"/>
      <c r="J25" s="160" t="s">
        <v>84</v>
      </c>
      <c r="K25" s="161" t="s">
        <v>122</v>
      </c>
      <c r="L25" s="161"/>
      <c r="M25" s="192">
        <v>0</v>
      </c>
    </row>
    <row r="26" spans="1:14" ht="27" customHeight="1" thickBot="1">
      <c r="A26" s="450"/>
      <c r="B26" s="445" t="s">
        <v>66</v>
      </c>
      <c r="C26" s="446"/>
      <c r="D26" s="447"/>
      <c r="E26" s="553">
        <f>SUM(F12+F24)</f>
        <v>0</v>
      </c>
      <c r="F26" s="554"/>
      <c r="G26" s="331"/>
      <c r="H26" s="449"/>
      <c r="I26" s="480"/>
      <c r="J26" s="160" t="s">
        <v>86</v>
      </c>
      <c r="K26" s="161" t="s">
        <v>123</v>
      </c>
      <c r="L26" s="161"/>
      <c r="M26" s="192">
        <v>0</v>
      </c>
      <c r="N26" s="331"/>
    </row>
    <row r="27" spans="1:14" ht="15.75" customHeight="1">
      <c r="A27" s="37"/>
      <c r="B27" s="20"/>
      <c r="C27" s="202"/>
      <c r="D27" s="202"/>
      <c r="E27" s="202"/>
      <c r="F27" s="202"/>
      <c r="G27" s="202"/>
      <c r="H27" s="449"/>
      <c r="I27" s="480"/>
      <c r="J27" s="173" t="s">
        <v>26</v>
      </c>
      <c r="K27" s="174" t="s">
        <v>124</v>
      </c>
      <c r="L27" s="174"/>
      <c r="M27" s="341">
        <v>104649.09</v>
      </c>
      <c r="N27" s="331"/>
    </row>
    <row r="28" spans="1:14" ht="15.75" customHeight="1">
      <c r="A28" s="37"/>
      <c r="B28" s="20"/>
      <c r="C28" s="202"/>
      <c r="D28" s="202"/>
      <c r="E28" s="202"/>
      <c r="F28" s="202"/>
      <c r="G28" s="202"/>
      <c r="H28" s="449"/>
      <c r="I28" s="480"/>
      <c r="J28" s="173" t="s">
        <v>28</v>
      </c>
      <c r="K28" s="174" t="s">
        <v>125</v>
      </c>
      <c r="L28" s="161"/>
      <c r="M28" s="192"/>
      <c r="N28" s="331"/>
    </row>
    <row r="29" spans="1:14" ht="15" customHeight="1">
      <c r="A29" s="20"/>
      <c r="B29" s="20"/>
      <c r="C29" s="202"/>
      <c r="D29" s="202"/>
      <c r="E29" s="202"/>
      <c r="F29" s="202"/>
      <c r="G29" s="202"/>
      <c r="H29" s="449"/>
      <c r="I29" s="480"/>
      <c r="J29" s="173" t="s">
        <v>89</v>
      </c>
      <c r="K29" s="174" t="s">
        <v>126</v>
      </c>
      <c r="L29" s="161"/>
      <c r="M29" s="341">
        <v>6538.38</v>
      </c>
      <c r="N29" s="331"/>
    </row>
    <row r="30" spans="1:14" ht="15" customHeight="1">
      <c r="A30" s="202"/>
      <c r="B30" s="202"/>
      <c r="C30" s="202"/>
      <c r="D30" s="202"/>
      <c r="E30" s="202"/>
      <c r="F30" s="202"/>
      <c r="G30" s="202"/>
      <c r="H30" s="449"/>
      <c r="I30" s="480"/>
      <c r="J30" s="173" t="s">
        <v>31</v>
      </c>
      <c r="K30" s="174" t="s">
        <v>127</v>
      </c>
      <c r="L30" s="161"/>
      <c r="M30" s="341">
        <v>21032.13</v>
      </c>
      <c r="N30" s="331"/>
    </row>
    <row r="31" spans="1:14" ht="15" customHeight="1">
      <c r="A31" s="202"/>
      <c r="B31" s="202"/>
      <c r="C31" s="202"/>
      <c r="D31" s="202"/>
      <c r="E31" s="202"/>
      <c r="F31" s="33"/>
      <c r="G31" s="202"/>
      <c r="H31" s="449"/>
      <c r="I31" s="480"/>
      <c r="J31" s="173" t="s">
        <v>33</v>
      </c>
      <c r="K31" s="174" t="s">
        <v>128</v>
      </c>
      <c r="L31" s="161"/>
      <c r="M31" s="341">
        <v>154220.91</v>
      </c>
      <c r="N31" s="331"/>
    </row>
    <row r="32" spans="1:14" ht="15.75" customHeight="1">
      <c r="A32" s="202"/>
      <c r="B32" s="202"/>
      <c r="C32" s="202"/>
      <c r="D32" s="202"/>
      <c r="E32" s="202"/>
      <c r="F32" s="202"/>
      <c r="G32" s="202"/>
      <c r="H32" s="449"/>
      <c r="I32" s="480"/>
      <c r="J32" s="173" t="s">
        <v>35</v>
      </c>
      <c r="K32" s="174" t="s">
        <v>129</v>
      </c>
      <c r="L32" s="161"/>
      <c r="M32" s="341">
        <v>95810.40000000001</v>
      </c>
      <c r="N32" s="331"/>
    </row>
    <row r="33" spans="1:14" ht="15.75" customHeight="1">
      <c r="A33" s="202"/>
      <c r="B33" s="202"/>
      <c r="C33" s="202"/>
      <c r="D33" s="202"/>
      <c r="E33" s="202"/>
      <c r="F33" s="202"/>
      <c r="G33" s="202"/>
      <c r="H33" s="449"/>
      <c r="I33" s="480"/>
      <c r="J33" s="173" t="s">
        <v>39</v>
      </c>
      <c r="K33" s="174" t="s">
        <v>130</v>
      </c>
      <c r="L33" s="161"/>
      <c r="M33" s="341">
        <v>54006.26</v>
      </c>
      <c r="N33" s="331"/>
    </row>
    <row r="34" spans="8:20" ht="15">
      <c r="H34" s="449"/>
      <c r="I34" s="480"/>
      <c r="J34" s="173" t="s">
        <v>105</v>
      </c>
      <c r="K34" s="174" t="s">
        <v>131</v>
      </c>
      <c r="L34" s="161"/>
      <c r="M34" s="341">
        <v>36840.38</v>
      </c>
      <c r="N34" s="331"/>
      <c r="O34" s="331"/>
      <c r="P34" s="331"/>
      <c r="Q34" s="331"/>
      <c r="R34" s="331"/>
      <c r="S34" s="331"/>
      <c r="T34" s="331"/>
    </row>
    <row r="35" spans="8:20" ht="15" customHeight="1">
      <c r="H35" s="449"/>
      <c r="I35" s="480"/>
      <c r="J35" s="173" t="s">
        <v>162</v>
      </c>
      <c r="K35" s="174" t="s">
        <v>164</v>
      </c>
      <c r="L35" s="174"/>
      <c r="M35" s="341">
        <v>5997.49</v>
      </c>
      <c r="N35" s="331"/>
      <c r="O35" s="331"/>
      <c r="P35" s="331"/>
      <c r="Q35" s="331"/>
      <c r="R35" s="331"/>
      <c r="S35" s="331"/>
      <c r="T35" s="331"/>
    </row>
    <row r="36" spans="8:20" ht="15.75" thickBot="1">
      <c r="H36" s="449"/>
      <c r="I36" s="480"/>
      <c r="J36" s="173" t="s">
        <v>41</v>
      </c>
      <c r="K36" s="174" t="s">
        <v>132</v>
      </c>
      <c r="L36" s="163"/>
      <c r="M36" s="342">
        <v>105526.35</v>
      </c>
      <c r="N36" s="331"/>
      <c r="O36" s="331"/>
      <c r="P36" s="331"/>
      <c r="Q36" s="331"/>
      <c r="R36" s="331"/>
      <c r="S36" s="331"/>
      <c r="T36" s="331"/>
    </row>
    <row r="37" spans="8:13" ht="24" customHeight="1" thickBot="1">
      <c r="H37" s="449"/>
      <c r="I37" s="191"/>
      <c r="J37" s="565" t="s">
        <v>25</v>
      </c>
      <c r="K37" s="566"/>
      <c r="L37" s="567"/>
      <c r="M37" s="245">
        <f>SUM(M20:M36)</f>
        <v>584621.39</v>
      </c>
    </row>
    <row r="38" spans="8:13" ht="25.5" customHeight="1" thickBot="1">
      <c r="H38" s="450"/>
      <c r="I38" s="555" t="s">
        <v>67</v>
      </c>
      <c r="J38" s="556"/>
      <c r="K38" s="557"/>
      <c r="L38" s="562">
        <f>+L17+M37</f>
        <v>584621.39</v>
      </c>
      <c r="M38" s="563"/>
    </row>
    <row r="39" spans="8:13" ht="15">
      <c r="H39" s="202"/>
      <c r="I39" s="35"/>
      <c r="J39" s="202"/>
      <c r="K39" s="202"/>
      <c r="L39" s="202"/>
      <c r="M39" s="202"/>
    </row>
    <row r="40" spans="9:13" ht="15">
      <c r="I40" s="202"/>
      <c r="J40" s="202"/>
      <c r="K40" s="202"/>
      <c r="L40" s="202"/>
      <c r="M40" s="201"/>
    </row>
    <row r="41" spans="13:14" ht="15">
      <c r="M41" s="568"/>
      <c r="N41" s="568"/>
    </row>
    <row r="42" ht="15">
      <c r="M42" s="33"/>
    </row>
  </sheetData>
  <sheetProtection/>
  <mergeCells count="19">
    <mergeCell ref="A2:A26"/>
    <mergeCell ref="B3:B11"/>
    <mergeCell ref="I3:I16"/>
    <mergeCell ref="L17:M17"/>
    <mergeCell ref="I17:K17"/>
    <mergeCell ref="I19:K19"/>
    <mergeCell ref="I20:I36"/>
    <mergeCell ref="B12:D12"/>
    <mergeCell ref="B16:D16"/>
    <mergeCell ref="B17:B23"/>
    <mergeCell ref="H2:H38"/>
    <mergeCell ref="I38:K38"/>
    <mergeCell ref="L38:M38"/>
    <mergeCell ref="B24:E24"/>
    <mergeCell ref="J37:L37"/>
    <mergeCell ref="M41:N41"/>
    <mergeCell ref="B25:F25"/>
    <mergeCell ref="B26:D26"/>
    <mergeCell ref="E26:F2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7">
      <selection activeCell="F8" sqref="F8"/>
    </sheetView>
  </sheetViews>
  <sheetFormatPr defaultColWidth="11.421875" defaultRowHeight="15"/>
  <cols>
    <col min="1" max="1" width="18.421875" style="0" customWidth="1"/>
    <col min="2" max="2" width="16.28125" style="0" customWidth="1"/>
    <col min="3" max="3" width="16.8515625" style="0" customWidth="1"/>
    <col min="4" max="4" width="16.140625" style="0" customWidth="1"/>
    <col min="5" max="5" width="20.57421875" style="0" customWidth="1"/>
    <col min="6" max="6" width="30.140625" style="0" customWidth="1"/>
  </cols>
  <sheetData>
    <row r="1" spans="1:6" ht="53.25" customHeight="1">
      <c r="A1" s="378" t="s">
        <v>204</v>
      </c>
      <c r="B1" s="378"/>
      <c r="C1" s="378"/>
      <c r="D1" s="378"/>
      <c r="E1" s="378"/>
      <c r="F1" s="378"/>
    </row>
    <row r="2" spans="1:37" ht="33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1.5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167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46.5" customHeight="1">
      <c r="A5" s="29" t="s">
        <v>17</v>
      </c>
      <c r="B5" s="5" t="s">
        <v>7</v>
      </c>
      <c r="C5" s="29" t="s">
        <v>8</v>
      </c>
      <c r="D5" s="2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'ENERO A 2023 g'!F12</f>
        <v>0</v>
      </c>
      <c r="C6" s="8">
        <f>'ENERO A 2023 g'!L21</f>
        <v>0</v>
      </c>
      <c r="D6" s="4" t="s">
        <v>59</v>
      </c>
      <c r="E6" s="12" t="e">
        <f>C6/B6</f>
        <v>#DIV/0!</v>
      </c>
      <c r="F6" s="4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'ENERO A 2023 g'!F28</f>
        <v>0</v>
      </c>
      <c r="C7" s="2">
        <f>'ENERO A 2023 g'!L44</f>
        <v>0</v>
      </c>
      <c r="D7" s="4" t="s">
        <v>13</v>
      </c>
      <c r="E7" s="12" t="e">
        <f>C7/B7</f>
        <v>#DIV/0!</v>
      </c>
      <c r="F7" s="4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3" customHeight="1">
      <c r="A8" s="9" t="s">
        <v>16</v>
      </c>
      <c r="B8" s="251">
        <f>SUM(B6:B7)</f>
        <v>0</v>
      </c>
      <c r="C8" s="252">
        <f>SUM(C6:C7)</f>
        <v>0</v>
      </c>
      <c r="D8" s="407" t="e">
        <f>C8/B8</f>
        <v>#DIV/0!</v>
      </c>
      <c r="E8" s="408"/>
      <c r="F8" s="18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201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2.75" customHeight="1">
      <c r="A10" s="5" t="s">
        <v>17</v>
      </c>
      <c r="B10" s="5" t="s">
        <v>7</v>
      </c>
      <c r="C10" s="29" t="s">
        <v>8</v>
      </c>
      <c r="D10" s="29" t="s">
        <v>9</v>
      </c>
      <c r="E10" s="5" t="s">
        <v>12</v>
      </c>
      <c r="F10" s="46" t="s">
        <v>202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f>'ENERO A 2023 g'!F12</f>
        <v>0</v>
      </c>
      <c r="C11" s="8">
        <f>'ENERO A 2023 g'!L21</f>
        <v>0</v>
      </c>
      <c r="D11" s="4" t="s">
        <v>59</v>
      </c>
      <c r="E11" s="12" t="e">
        <f>C11/B11</f>
        <v>#DIV/0!</v>
      </c>
      <c r="F11" s="41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f>'ENERO A 2023 g'!F28</f>
        <v>0</v>
      </c>
      <c r="C12" s="2">
        <f>'ENERO A 2023 g'!L44</f>
        <v>0</v>
      </c>
      <c r="D12" s="4" t="s">
        <v>13</v>
      </c>
      <c r="E12" s="12" t="e">
        <f>C12/B12</f>
        <v>#DIV/0!</v>
      </c>
      <c r="F12" s="41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251">
        <f>SUM(B11:B12)</f>
        <v>0</v>
      </c>
      <c r="C13" s="252">
        <f>SUM(C11:C12)</f>
        <v>0</v>
      </c>
      <c r="D13" s="407" t="e">
        <f>C13/B13</f>
        <v>#DIV/0!</v>
      </c>
      <c r="E13" s="408"/>
      <c r="F13" s="18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45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21" customHeight="1">
      <c r="A15" s="411"/>
      <c r="B15" s="412"/>
      <c r="C15" s="412"/>
      <c r="D15" s="412"/>
      <c r="E15" s="412"/>
      <c r="F15" s="5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203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404" t="s">
        <v>93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402" t="s">
        <v>94</v>
      </c>
      <c r="F21" s="4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32.25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E19:F19"/>
    <mergeCell ref="A20:D20"/>
    <mergeCell ref="E20:F20"/>
    <mergeCell ref="D8:E8"/>
    <mergeCell ref="A9:F9"/>
    <mergeCell ref="F6:F7"/>
    <mergeCell ref="A21:D21"/>
    <mergeCell ref="E21:F21"/>
    <mergeCell ref="A22:D22"/>
    <mergeCell ref="E22:F22"/>
    <mergeCell ref="A18:D18"/>
    <mergeCell ref="E18:F18"/>
    <mergeCell ref="A19:D19"/>
    <mergeCell ref="D13:E13"/>
    <mergeCell ref="A14:E15"/>
    <mergeCell ref="A16:F16"/>
    <mergeCell ref="A17:D17"/>
    <mergeCell ref="E17:F17"/>
    <mergeCell ref="A1:F1"/>
    <mergeCell ref="F11:F12"/>
    <mergeCell ref="A2:F2"/>
    <mergeCell ref="A3:F3"/>
    <mergeCell ref="A4:F4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portrait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I5" sqref="I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378" t="s">
        <v>210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184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3" t="s">
        <v>17</v>
      </c>
      <c r="B5" s="5" t="s">
        <v>7</v>
      </c>
      <c r="C5" s="63" t="s">
        <v>8</v>
      </c>
      <c r="D5" s="63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'OCTUBRE A 2023 g'!G12</f>
        <v>0</v>
      </c>
      <c r="C6" s="8">
        <f>'OCTUBRE A 2023 g'!M17</f>
        <v>0</v>
      </c>
      <c r="D6" s="4" t="s">
        <v>59</v>
      </c>
      <c r="E6" s="12" t="e">
        <f>C6/B6</f>
        <v>#DIV/0!</v>
      </c>
      <c r="F6" s="48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'OCTUBRE A 2023 g'!G24</f>
        <v>0</v>
      </c>
      <c r="C7" s="2">
        <f>'OCTUBRE A 2023 g'!N38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185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2">
        <v>0</v>
      </c>
      <c r="D11" s="4" t="s">
        <v>59</v>
      </c>
      <c r="E11" s="12" t="e">
        <f>C11/B11</f>
        <v>#DIV/0!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186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550" t="s">
        <v>133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550" t="s">
        <v>94</v>
      </c>
      <c r="F21" s="40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zoomScalePageLayoutView="0" workbookViewId="0" topLeftCell="A7">
      <selection activeCell="N37" sqref="N37"/>
    </sheetView>
  </sheetViews>
  <sheetFormatPr defaultColWidth="11.421875" defaultRowHeight="15"/>
  <cols>
    <col min="1" max="1" width="5.7109375" style="246" customWidth="1"/>
    <col min="3" max="3" width="5.7109375" style="0" customWidth="1"/>
    <col min="4" max="4" width="8.7109375" style="0" customWidth="1"/>
    <col min="5" max="5" width="33.140625" style="0" customWidth="1"/>
    <col min="6" max="6" width="11.7109375" style="0" bestFit="1" customWidth="1"/>
    <col min="7" max="7" width="14.57421875" style="0" customWidth="1"/>
    <col min="10" max="10" width="5.7109375" style="0" customWidth="1"/>
    <col min="11" max="11" width="8.7109375" style="0" customWidth="1"/>
    <col min="12" max="12" width="42.8515625" style="0" customWidth="1"/>
    <col min="13" max="13" width="14.421875" style="0" customWidth="1"/>
    <col min="14" max="14" width="14.57421875" style="0" customWidth="1"/>
    <col min="16" max="16" width="11.7109375" style="0" bestFit="1" customWidth="1"/>
  </cols>
  <sheetData>
    <row r="1" s="246" customFormat="1" ht="30" customHeight="1" thickBot="1"/>
    <row r="2" spans="2:15" ht="22.5" customHeight="1" thickBot="1">
      <c r="B2" s="448" t="s">
        <v>168</v>
      </c>
      <c r="C2" s="17" t="s">
        <v>43</v>
      </c>
      <c r="D2" s="26"/>
      <c r="E2" s="26"/>
      <c r="F2" s="230">
        <v>45200</v>
      </c>
      <c r="G2" s="155">
        <v>45230</v>
      </c>
      <c r="H2" s="19"/>
      <c r="I2" s="448" t="s">
        <v>169</v>
      </c>
      <c r="J2" s="187" t="s">
        <v>19</v>
      </c>
      <c r="K2" s="188"/>
      <c r="L2" s="189"/>
      <c r="M2" s="228">
        <v>45200</v>
      </c>
      <c r="N2" s="229">
        <v>45230</v>
      </c>
      <c r="O2" s="246"/>
    </row>
    <row r="3" spans="2:15" ht="15" customHeight="1">
      <c r="B3" s="449"/>
      <c r="C3" s="434">
        <v>1</v>
      </c>
      <c r="D3" s="26">
        <v>1.1</v>
      </c>
      <c r="E3" s="26" t="s">
        <v>44</v>
      </c>
      <c r="F3" s="231"/>
      <c r="G3" s="344">
        <v>0</v>
      </c>
      <c r="H3" s="265"/>
      <c r="I3" s="449"/>
      <c r="J3" s="440">
        <v>5</v>
      </c>
      <c r="K3" s="133" t="s">
        <v>20</v>
      </c>
      <c r="L3" s="127" t="s">
        <v>117</v>
      </c>
      <c r="M3" s="127"/>
      <c r="N3" s="344">
        <v>0</v>
      </c>
      <c r="O3" s="246"/>
    </row>
    <row r="4" spans="2:15" ht="15" customHeight="1">
      <c r="B4" s="449"/>
      <c r="C4" s="435"/>
      <c r="D4" s="20">
        <v>1.2</v>
      </c>
      <c r="E4" s="20" t="s">
        <v>45</v>
      </c>
      <c r="F4" s="232"/>
      <c r="G4" s="340">
        <v>0</v>
      </c>
      <c r="H4" s="246"/>
      <c r="I4" s="449"/>
      <c r="J4" s="441"/>
      <c r="K4" s="133" t="s">
        <v>78</v>
      </c>
      <c r="L4" s="127" t="s">
        <v>118</v>
      </c>
      <c r="M4" s="127"/>
      <c r="N4" s="340">
        <v>0</v>
      </c>
      <c r="O4" s="14"/>
    </row>
    <row r="5" spans="2:15" ht="15" customHeight="1">
      <c r="B5" s="449"/>
      <c r="C5" s="435"/>
      <c r="D5" s="20">
        <v>1.3</v>
      </c>
      <c r="E5" s="20" t="s">
        <v>46</v>
      </c>
      <c r="F5" s="232"/>
      <c r="G5" s="340">
        <v>0</v>
      </c>
      <c r="H5" s="265"/>
      <c r="I5" s="449"/>
      <c r="J5" s="441"/>
      <c r="K5" s="133" t="s">
        <v>79</v>
      </c>
      <c r="L5" s="127" t="s">
        <v>119</v>
      </c>
      <c r="M5" s="247"/>
      <c r="N5" s="340">
        <v>0</v>
      </c>
      <c r="O5" s="265"/>
    </row>
    <row r="6" spans="2:15" ht="15" customHeight="1">
      <c r="B6" s="449"/>
      <c r="C6" s="435"/>
      <c r="D6" s="20">
        <v>1.4</v>
      </c>
      <c r="E6" s="20" t="s">
        <v>47</v>
      </c>
      <c r="F6" s="232"/>
      <c r="G6" s="340">
        <v>0</v>
      </c>
      <c r="H6" s="265"/>
      <c r="I6" s="449"/>
      <c r="J6" s="441"/>
      <c r="K6" s="133" t="s">
        <v>80</v>
      </c>
      <c r="L6" s="127" t="s">
        <v>120</v>
      </c>
      <c r="M6" s="247"/>
      <c r="N6" s="340">
        <v>0</v>
      </c>
      <c r="O6" s="14"/>
    </row>
    <row r="7" spans="2:15" ht="15" customHeight="1">
      <c r="B7" s="449"/>
      <c r="C7" s="435"/>
      <c r="D7" s="20">
        <v>1.5</v>
      </c>
      <c r="E7" s="20" t="s">
        <v>48</v>
      </c>
      <c r="F7" s="232"/>
      <c r="G7" s="314">
        <v>0</v>
      </c>
      <c r="H7" s="265"/>
      <c r="I7" s="449"/>
      <c r="J7" s="441"/>
      <c r="K7" s="133" t="s">
        <v>82</v>
      </c>
      <c r="L7" s="127" t="s">
        <v>121</v>
      </c>
      <c r="M7" s="247"/>
      <c r="N7" s="340">
        <v>0</v>
      </c>
      <c r="O7" s="265"/>
    </row>
    <row r="8" spans="2:15" ht="15" customHeight="1">
      <c r="B8" s="449"/>
      <c r="C8" s="435"/>
      <c r="D8" s="20">
        <v>1.7</v>
      </c>
      <c r="E8" s="20" t="s">
        <v>49</v>
      </c>
      <c r="F8" s="232"/>
      <c r="G8" s="340">
        <v>0</v>
      </c>
      <c r="H8" s="265"/>
      <c r="I8" s="449"/>
      <c r="J8" s="441"/>
      <c r="K8" s="133" t="s">
        <v>84</v>
      </c>
      <c r="L8" s="127" t="s">
        <v>122</v>
      </c>
      <c r="M8" s="247"/>
      <c r="N8" s="314"/>
      <c r="O8" s="14"/>
    </row>
    <row r="9" spans="2:15" ht="15" customHeight="1">
      <c r="B9" s="449"/>
      <c r="C9" s="435"/>
      <c r="D9" s="20">
        <v>1.8</v>
      </c>
      <c r="E9" s="20" t="s">
        <v>50</v>
      </c>
      <c r="F9" s="232"/>
      <c r="G9" s="314"/>
      <c r="H9" s="265"/>
      <c r="I9" s="449"/>
      <c r="J9" s="441"/>
      <c r="K9" s="133" t="s">
        <v>86</v>
      </c>
      <c r="L9" s="127" t="s">
        <v>123</v>
      </c>
      <c r="M9" s="247"/>
      <c r="N9" s="314"/>
      <c r="O9" s="265"/>
    </row>
    <row r="10" spans="2:15" ht="15" customHeight="1">
      <c r="B10" s="449"/>
      <c r="C10" s="435"/>
      <c r="D10" s="20">
        <v>1.9</v>
      </c>
      <c r="E10" s="20" t="s">
        <v>51</v>
      </c>
      <c r="F10" s="232"/>
      <c r="G10" s="340">
        <v>0</v>
      </c>
      <c r="H10" s="265"/>
      <c r="I10" s="449"/>
      <c r="J10" s="441"/>
      <c r="K10" s="21" t="s">
        <v>31</v>
      </c>
      <c r="L10" s="127" t="s">
        <v>142</v>
      </c>
      <c r="M10" s="127"/>
      <c r="N10" s="314"/>
      <c r="O10" s="14"/>
    </row>
    <row r="11" spans="2:19" ht="21.75" customHeight="1" thickBot="1">
      <c r="B11" s="449"/>
      <c r="C11" s="436"/>
      <c r="D11" s="246"/>
      <c r="E11" s="246"/>
      <c r="F11" s="233"/>
      <c r="G11" s="235"/>
      <c r="H11" s="246"/>
      <c r="I11" s="449"/>
      <c r="J11" s="441"/>
      <c r="K11" s="21" t="s">
        <v>41</v>
      </c>
      <c r="L11" s="127" t="s">
        <v>145</v>
      </c>
      <c r="M11" s="127"/>
      <c r="N11" s="314"/>
      <c r="O11" s="14"/>
      <c r="P11" s="127"/>
      <c r="Q11" s="127"/>
      <c r="R11" s="127"/>
      <c r="S11" s="127"/>
    </row>
    <row r="12" spans="2:15" ht="23.25" customHeight="1" thickBot="1">
      <c r="B12" s="449"/>
      <c r="C12" s="431" t="s">
        <v>52</v>
      </c>
      <c r="D12" s="432"/>
      <c r="E12" s="432"/>
      <c r="F12" s="241"/>
      <c r="G12" s="242">
        <f>SUM(G3:G11)</f>
        <v>0</v>
      </c>
      <c r="H12" s="246"/>
      <c r="I12" s="449"/>
      <c r="J12" s="441"/>
      <c r="K12" s="21"/>
      <c r="L12" s="20"/>
      <c r="M12" s="30"/>
      <c r="N12" s="194"/>
      <c r="O12" s="14"/>
    </row>
    <row r="13" spans="2:16" ht="15" customHeight="1">
      <c r="B13" s="449"/>
      <c r="C13" s="36"/>
      <c r="D13" s="246"/>
      <c r="E13" s="246"/>
      <c r="F13" s="246"/>
      <c r="G13" s="246"/>
      <c r="H13" s="246"/>
      <c r="I13" s="449"/>
      <c r="J13" s="441"/>
      <c r="K13" s="21"/>
      <c r="L13" s="20"/>
      <c r="M13" s="30"/>
      <c r="N13" s="194"/>
      <c r="O13" s="14"/>
      <c r="P13" s="33"/>
    </row>
    <row r="14" spans="2:15" ht="15" customHeight="1" thickBot="1">
      <c r="B14" s="449"/>
      <c r="C14" s="246"/>
      <c r="D14" s="246"/>
      <c r="E14" s="246"/>
      <c r="F14" s="246"/>
      <c r="G14" s="246"/>
      <c r="H14" s="246"/>
      <c r="I14" s="449"/>
      <c r="J14" s="441"/>
      <c r="K14" s="21"/>
      <c r="L14" s="20"/>
      <c r="M14" s="30"/>
      <c r="N14" s="194"/>
      <c r="O14" s="14"/>
    </row>
    <row r="15" spans="2:15" ht="15" customHeight="1">
      <c r="B15" s="449"/>
      <c r="C15" s="26"/>
      <c r="D15" s="26"/>
      <c r="E15" s="26"/>
      <c r="F15" s="238"/>
      <c r="G15" s="236"/>
      <c r="H15" s="246"/>
      <c r="I15" s="449"/>
      <c r="J15" s="441"/>
      <c r="K15" s="195"/>
      <c r="L15" s="196"/>
      <c r="M15" s="197"/>
      <c r="N15" s="194"/>
      <c r="O15" s="14"/>
    </row>
    <row r="16" spans="2:15" ht="15.75" customHeight="1" thickBot="1">
      <c r="B16" s="449"/>
      <c r="C16" s="494" t="s">
        <v>53</v>
      </c>
      <c r="D16" s="495"/>
      <c r="E16" s="495"/>
      <c r="F16" s="239"/>
      <c r="G16" s="237"/>
      <c r="H16" s="246"/>
      <c r="I16" s="449"/>
      <c r="J16" s="493"/>
      <c r="K16" s="20"/>
      <c r="L16" s="20"/>
      <c r="M16" s="20"/>
      <c r="N16" s="32"/>
      <c r="O16" s="14"/>
    </row>
    <row r="17" spans="2:15" ht="15.75" customHeight="1" thickBot="1">
      <c r="B17" s="449"/>
      <c r="C17" s="434" t="s">
        <v>70</v>
      </c>
      <c r="D17" s="20">
        <v>2.4</v>
      </c>
      <c r="E17" s="20" t="s">
        <v>54</v>
      </c>
      <c r="F17" s="239"/>
      <c r="G17" s="340">
        <v>0</v>
      </c>
      <c r="H17" s="246"/>
      <c r="I17" s="449"/>
      <c r="J17" s="468" t="s">
        <v>24</v>
      </c>
      <c r="K17" s="469"/>
      <c r="L17" s="474"/>
      <c r="M17" s="558">
        <f>SUM(N3:N16)</f>
        <v>0</v>
      </c>
      <c r="N17" s="559"/>
      <c r="O17" s="246"/>
    </row>
    <row r="18" spans="2:15" ht="15.75" customHeight="1" thickBot="1">
      <c r="B18" s="449"/>
      <c r="C18" s="435"/>
      <c r="D18" s="20">
        <v>2.5</v>
      </c>
      <c r="E18" s="20" t="s">
        <v>55</v>
      </c>
      <c r="F18" s="239"/>
      <c r="G18" s="315">
        <v>0</v>
      </c>
      <c r="H18" s="246"/>
      <c r="I18" s="449"/>
      <c r="J18" s="21"/>
      <c r="K18" s="20"/>
      <c r="L18" s="20"/>
      <c r="M18" s="22"/>
      <c r="N18" s="23"/>
      <c r="O18" s="246"/>
    </row>
    <row r="19" spans="2:15" ht="15.75" customHeight="1" thickBot="1">
      <c r="B19" s="449"/>
      <c r="C19" s="435"/>
      <c r="D19" s="20">
        <v>2.7</v>
      </c>
      <c r="E19" s="20" t="s">
        <v>56</v>
      </c>
      <c r="F19" s="239"/>
      <c r="G19" s="315">
        <v>0</v>
      </c>
      <c r="H19" s="246"/>
      <c r="I19" s="449"/>
      <c r="J19" s="477" t="s">
        <v>25</v>
      </c>
      <c r="K19" s="478"/>
      <c r="L19" s="478"/>
      <c r="M19" s="24"/>
      <c r="N19" s="25"/>
      <c r="O19" s="246"/>
    </row>
    <row r="20" spans="2:15" ht="15.75" customHeight="1">
      <c r="B20" s="449"/>
      <c r="C20" s="435"/>
      <c r="D20" s="20">
        <v>2.8</v>
      </c>
      <c r="E20" s="20" t="s">
        <v>57</v>
      </c>
      <c r="F20" s="239"/>
      <c r="G20" s="314"/>
      <c r="H20" s="265"/>
      <c r="I20" s="449"/>
      <c r="J20" s="479" t="s">
        <v>69</v>
      </c>
      <c r="K20" s="158" t="s">
        <v>20</v>
      </c>
      <c r="L20" s="159" t="s">
        <v>117</v>
      </c>
      <c r="M20" s="159"/>
      <c r="N20" s="313">
        <v>0</v>
      </c>
      <c r="O20" s="265"/>
    </row>
    <row r="21" spans="2:15" ht="15.75" customHeight="1">
      <c r="B21" s="449"/>
      <c r="C21" s="435"/>
      <c r="D21" s="31">
        <v>3.6</v>
      </c>
      <c r="E21" s="31" t="s">
        <v>63</v>
      </c>
      <c r="F21" s="239"/>
      <c r="G21" s="314"/>
      <c r="H21" s="265"/>
      <c r="I21" s="449"/>
      <c r="J21" s="480"/>
      <c r="K21" s="160" t="s">
        <v>78</v>
      </c>
      <c r="L21" s="161" t="s">
        <v>118</v>
      </c>
      <c r="M21" s="161"/>
      <c r="N21" s="314">
        <v>0</v>
      </c>
      <c r="O21" s="265"/>
    </row>
    <row r="22" spans="2:15" ht="15" customHeight="1">
      <c r="B22" s="449"/>
      <c r="C22" s="435"/>
      <c r="D22" s="31">
        <v>3.7</v>
      </c>
      <c r="E22" s="31" t="s">
        <v>64</v>
      </c>
      <c r="F22" s="239"/>
      <c r="G22" s="237"/>
      <c r="H22" s="265"/>
      <c r="I22" s="449"/>
      <c r="J22" s="480"/>
      <c r="K22" s="160" t="s">
        <v>79</v>
      </c>
      <c r="L22" s="161" t="s">
        <v>119</v>
      </c>
      <c r="M22" s="161"/>
      <c r="N22" s="314">
        <v>0</v>
      </c>
      <c r="O22" s="246"/>
    </row>
    <row r="23" spans="2:15" ht="15.75" customHeight="1" thickBot="1">
      <c r="B23" s="449"/>
      <c r="C23" s="436"/>
      <c r="D23" s="31">
        <v>3.8</v>
      </c>
      <c r="E23" s="31" t="s">
        <v>65</v>
      </c>
      <c r="F23" s="240"/>
      <c r="G23" s="314"/>
      <c r="H23" s="265"/>
      <c r="I23" s="449"/>
      <c r="J23" s="480"/>
      <c r="K23" s="160" t="s">
        <v>80</v>
      </c>
      <c r="L23" s="161" t="s">
        <v>120</v>
      </c>
      <c r="M23" s="161"/>
      <c r="N23" s="314"/>
      <c r="O23" s="265"/>
    </row>
    <row r="24" spans="2:15" ht="22.5" customHeight="1" thickBot="1">
      <c r="B24" s="449"/>
      <c r="C24" s="431" t="s">
        <v>58</v>
      </c>
      <c r="D24" s="432"/>
      <c r="E24" s="432"/>
      <c r="F24" s="564"/>
      <c r="G24" s="243">
        <f>SUM(G17:G23)</f>
        <v>0</v>
      </c>
      <c r="H24" s="265"/>
      <c r="I24" s="449"/>
      <c r="J24" s="480"/>
      <c r="K24" s="160" t="s">
        <v>82</v>
      </c>
      <c r="L24" s="161" t="s">
        <v>121</v>
      </c>
      <c r="M24" s="161"/>
      <c r="N24" s="193"/>
      <c r="O24" s="246"/>
    </row>
    <row r="25" spans="2:16" ht="15" customHeight="1" thickBot="1">
      <c r="B25" s="449"/>
      <c r="C25" s="460"/>
      <c r="D25" s="461"/>
      <c r="E25" s="461"/>
      <c r="F25" s="461"/>
      <c r="G25" s="462"/>
      <c r="H25" s="246"/>
      <c r="I25" s="449"/>
      <c r="J25" s="480"/>
      <c r="K25" s="160" t="s">
        <v>84</v>
      </c>
      <c r="L25" s="161" t="s">
        <v>122</v>
      </c>
      <c r="M25" s="161"/>
      <c r="N25" s="193"/>
      <c r="O25" s="246"/>
      <c r="P25" s="33"/>
    </row>
    <row r="26" spans="2:15" ht="21.75" customHeight="1" thickBot="1">
      <c r="B26" s="450"/>
      <c r="C26" s="445" t="s">
        <v>66</v>
      </c>
      <c r="D26" s="446"/>
      <c r="E26" s="447"/>
      <c r="F26" s="489">
        <f>SUM(G12+G24)</f>
        <v>0</v>
      </c>
      <c r="G26" s="490"/>
      <c r="H26" s="246"/>
      <c r="I26" s="449"/>
      <c r="J26" s="480"/>
      <c r="K26" s="160" t="s">
        <v>86</v>
      </c>
      <c r="L26" s="161" t="s">
        <v>123</v>
      </c>
      <c r="M26" s="161"/>
      <c r="N26" s="244"/>
      <c r="O26" s="246"/>
    </row>
    <row r="27" spans="2:15" ht="15.75" customHeight="1">
      <c r="B27" s="37"/>
      <c r="C27" s="20"/>
      <c r="D27" s="246"/>
      <c r="E27" s="246"/>
      <c r="F27" s="246"/>
      <c r="G27" s="246"/>
      <c r="H27" s="246"/>
      <c r="I27" s="449"/>
      <c r="J27" s="480"/>
      <c r="K27" s="173" t="s">
        <v>26</v>
      </c>
      <c r="L27" s="174" t="s">
        <v>124</v>
      </c>
      <c r="M27" s="174"/>
      <c r="N27" s="314">
        <v>0</v>
      </c>
      <c r="O27" s="265"/>
    </row>
    <row r="28" spans="2:15" ht="15.75" customHeight="1">
      <c r="B28" s="37"/>
      <c r="C28" s="20"/>
      <c r="D28" s="246"/>
      <c r="E28" s="246"/>
      <c r="F28" s="246"/>
      <c r="G28" s="246"/>
      <c r="H28" s="246"/>
      <c r="I28" s="449"/>
      <c r="J28" s="480"/>
      <c r="K28" s="173" t="s">
        <v>28</v>
      </c>
      <c r="L28" s="174" t="s">
        <v>125</v>
      </c>
      <c r="M28" s="161"/>
      <c r="N28" s="192"/>
      <c r="O28" s="246"/>
    </row>
    <row r="29" spans="2:15" ht="15" customHeight="1">
      <c r="B29" s="20"/>
      <c r="C29" s="20"/>
      <c r="D29" s="246"/>
      <c r="E29" s="246"/>
      <c r="F29" s="246"/>
      <c r="G29" s="246"/>
      <c r="H29" s="246"/>
      <c r="I29" s="449"/>
      <c r="J29" s="480"/>
      <c r="K29" s="173" t="s">
        <v>89</v>
      </c>
      <c r="L29" s="174" t="s">
        <v>126</v>
      </c>
      <c r="M29" s="161"/>
      <c r="N29" s="314">
        <v>0</v>
      </c>
      <c r="O29" s="265"/>
    </row>
    <row r="30" spans="2:15" ht="15" customHeight="1">
      <c r="B30" s="246"/>
      <c r="C30" s="246"/>
      <c r="D30" s="246"/>
      <c r="E30" s="246"/>
      <c r="F30" s="246"/>
      <c r="G30" s="246"/>
      <c r="H30" s="246"/>
      <c r="I30" s="449"/>
      <c r="J30" s="480"/>
      <c r="K30" s="173" t="s">
        <v>31</v>
      </c>
      <c r="L30" s="174" t="s">
        <v>127</v>
      </c>
      <c r="M30" s="161"/>
      <c r="N30" s="314">
        <v>0</v>
      </c>
      <c r="O30" s="246"/>
    </row>
    <row r="31" spans="2:15" ht="15" customHeight="1">
      <c r="B31" s="246"/>
      <c r="C31" s="246"/>
      <c r="D31" s="246"/>
      <c r="E31" s="246"/>
      <c r="F31" s="246"/>
      <c r="G31" s="33"/>
      <c r="H31" s="246"/>
      <c r="I31" s="449"/>
      <c r="J31" s="480"/>
      <c r="K31" s="173" t="s">
        <v>33</v>
      </c>
      <c r="L31" s="174" t="s">
        <v>128</v>
      </c>
      <c r="M31" s="161"/>
      <c r="N31" s="314">
        <v>0</v>
      </c>
      <c r="O31" s="265"/>
    </row>
    <row r="32" spans="2:15" ht="15.75" customHeight="1">
      <c r="B32" s="246"/>
      <c r="C32" s="246"/>
      <c r="D32" s="246"/>
      <c r="E32" s="246"/>
      <c r="F32" s="246"/>
      <c r="G32" s="246"/>
      <c r="H32" s="246"/>
      <c r="I32" s="449"/>
      <c r="J32" s="480"/>
      <c r="K32" s="173" t="s">
        <v>35</v>
      </c>
      <c r="L32" s="174" t="s">
        <v>129</v>
      </c>
      <c r="M32" s="161"/>
      <c r="N32" s="314">
        <v>0</v>
      </c>
      <c r="O32" s="265"/>
    </row>
    <row r="33" spans="2:16" ht="15.75" customHeight="1">
      <c r="B33" s="246"/>
      <c r="C33" s="246"/>
      <c r="D33" s="246"/>
      <c r="E33" s="246"/>
      <c r="F33" s="246"/>
      <c r="G33" s="246"/>
      <c r="H33" s="246"/>
      <c r="I33" s="449"/>
      <c r="J33" s="480"/>
      <c r="K33" s="173" t="s">
        <v>39</v>
      </c>
      <c r="L33" s="174" t="s">
        <v>130</v>
      </c>
      <c r="M33" s="161"/>
      <c r="N33" s="314">
        <v>0</v>
      </c>
      <c r="O33" s="265"/>
      <c r="P33" s="33"/>
    </row>
    <row r="34" spans="2:15" ht="15">
      <c r="B34" s="246"/>
      <c r="C34" s="246"/>
      <c r="D34" s="246"/>
      <c r="E34" s="246"/>
      <c r="F34" s="246"/>
      <c r="G34" s="246"/>
      <c r="H34" s="246"/>
      <c r="I34" s="449"/>
      <c r="J34" s="480"/>
      <c r="K34" s="173" t="s">
        <v>105</v>
      </c>
      <c r="L34" s="174" t="s">
        <v>131</v>
      </c>
      <c r="M34" s="161"/>
      <c r="N34" s="314">
        <v>0</v>
      </c>
      <c r="O34" s="265"/>
    </row>
    <row r="35" spans="9:14" s="343" customFormat="1" ht="15">
      <c r="I35" s="449"/>
      <c r="J35" s="480"/>
      <c r="K35" s="173" t="s">
        <v>162</v>
      </c>
      <c r="L35" s="174" t="s">
        <v>163</v>
      </c>
      <c r="M35" s="161"/>
      <c r="N35" s="314">
        <v>0</v>
      </c>
    </row>
    <row r="36" spans="2:15" ht="15">
      <c r="B36" s="246"/>
      <c r="C36" s="246"/>
      <c r="D36" s="246"/>
      <c r="E36" s="246"/>
      <c r="F36" s="246"/>
      <c r="G36" s="246"/>
      <c r="H36" s="246"/>
      <c r="I36" s="449"/>
      <c r="J36" s="480"/>
      <c r="K36" s="173" t="s">
        <v>41</v>
      </c>
      <c r="L36" s="174" t="s">
        <v>132</v>
      </c>
      <c r="M36" s="161"/>
      <c r="N36" s="314">
        <v>0</v>
      </c>
      <c r="O36" s="246"/>
    </row>
    <row r="37" spans="2:15" ht="15.75" thickBot="1">
      <c r="B37" s="246"/>
      <c r="C37" s="246"/>
      <c r="D37" s="246"/>
      <c r="E37" s="246"/>
      <c r="F37" s="246"/>
      <c r="G37" s="246"/>
      <c r="H37" s="246"/>
      <c r="I37" s="449"/>
      <c r="J37" s="480"/>
      <c r="K37" s="177"/>
      <c r="L37" s="178"/>
      <c r="M37" s="163"/>
      <c r="N37" s="176"/>
      <c r="O37" s="246"/>
    </row>
    <row r="38" spans="2:15" ht="15.75" thickBot="1">
      <c r="B38" s="246"/>
      <c r="C38" s="246"/>
      <c r="D38" s="246"/>
      <c r="E38" s="246"/>
      <c r="F38" s="246"/>
      <c r="G38" s="246"/>
      <c r="H38" s="246"/>
      <c r="I38" s="449"/>
      <c r="J38" s="191"/>
      <c r="K38" s="565" t="s">
        <v>25</v>
      </c>
      <c r="L38" s="566"/>
      <c r="M38" s="567"/>
      <c r="N38" s="245">
        <f>SUM(N20:N37)</f>
        <v>0</v>
      </c>
      <c r="O38" s="246"/>
    </row>
    <row r="39" spans="2:15" ht="16.5" thickBot="1">
      <c r="B39" s="246"/>
      <c r="C39" s="246"/>
      <c r="D39" s="246"/>
      <c r="E39" s="246"/>
      <c r="F39" s="246"/>
      <c r="G39" s="246"/>
      <c r="H39" s="246"/>
      <c r="I39" s="450"/>
      <c r="J39" s="555" t="s">
        <v>67</v>
      </c>
      <c r="K39" s="556"/>
      <c r="L39" s="557"/>
      <c r="M39" s="562">
        <f>+M17+N38</f>
        <v>0</v>
      </c>
      <c r="N39" s="563"/>
      <c r="O39" s="246"/>
    </row>
    <row r="40" spans="2:15" ht="15">
      <c r="B40" s="246"/>
      <c r="C40" s="246"/>
      <c r="D40" s="246"/>
      <c r="E40" s="246"/>
      <c r="F40" s="246"/>
      <c r="G40" s="246"/>
      <c r="H40" s="246"/>
      <c r="I40" s="246"/>
      <c r="J40" s="35"/>
      <c r="K40" s="246"/>
      <c r="L40" s="246"/>
      <c r="M40" s="246"/>
      <c r="N40" s="246"/>
      <c r="O40" s="246"/>
    </row>
    <row r="41" spans="2:15" ht="15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</row>
    <row r="42" spans="2:15" ht="24" customHeight="1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9"/>
      <c r="O42" s="246"/>
    </row>
  </sheetData>
  <sheetProtection/>
  <mergeCells count="18">
    <mergeCell ref="B2:B26"/>
    <mergeCell ref="C3:C11"/>
    <mergeCell ref="J3:J16"/>
    <mergeCell ref="J17:L17"/>
    <mergeCell ref="J19:L19"/>
    <mergeCell ref="C24:F24"/>
    <mergeCell ref="C12:E12"/>
    <mergeCell ref="C16:E16"/>
    <mergeCell ref="C17:C23"/>
    <mergeCell ref="I2:I39"/>
    <mergeCell ref="M17:N17"/>
    <mergeCell ref="J20:J37"/>
    <mergeCell ref="K38:M38"/>
    <mergeCell ref="J39:L39"/>
    <mergeCell ref="M39:N39"/>
    <mergeCell ref="C25:G25"/>
    <mergeCell ref="C26:E26"/>
    <mergeCell ref="F26:G2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378" t="s">
        <v>210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187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'NOVIEMBRE 2023 g'!E16</f>
        <v>0</v>
      </c>
      <c r="C6" s="8">
        <f>'NOVIEMBRE 2023 g'!L21</f>
        <v>0</v>
      </c>
      <c r="D6" s="4" t="s">
        <v>59</v>
      </c>
      <c r="E6" s="12" t="e">
        <f>C6/B6</f>
        <v>#DIV/0!</v>
      </c>
      <c r="F6" s="46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'NOVIEMBRE 2023 g'!E29</f>
        <v>0</v>
      </c>
      <c r="C7" s="2">
        <f>'NOVIEMBRE 2023 g'!L39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189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346">
        <v>0</v>
      </c>
      <c r="C11" s="8">
        <v>0</v>
      </c>
      <c r="D11" s="4" t="s">
        <v>59</v>
      </c>
      <c r="E11" s="12" t="e">
        <f>C11/B11</f>
        <v>#DIV/0!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346">
        <v>0</v>
      </c>
      <c r="C12" s="2">
        <v>0</v>
      </c>
      <c r="D12" s="4" t="s">
        <v>13</v>
      </c>
      <c r="E12" s="12" t="e">
        <f>C12/B12</f>
        <v>#DIV/0!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1.7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188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550" t="s">
        <v>133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550" t="s">
        <v>94</v>
      </c>
      <c r="F21" s="40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M37" sqref="M37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4.00390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4.00390625" style="0" customWidth="1"/>
    <col min="13" max="13" width="16.00390625" style="0" customWidth="1"/>
    <col min="15" max="15" width="11.7109375" style="0" bestFit="1" customWidth="1"/>
  </cols>
  <sheetData>
    <row r="1" s="265" customFormat="1" ht="22.5" customHeight="1" thickBot="1"/>
    <row r="2" spans="1:14" ht="28.5" customHeight="1" thickBot="1">
      <c r="A2" s="448" t="s">
        <v>168</v>
      </c>
      <c r="B2" s="17" t="s">
        <v>43</v>
      </c>
      <c r="C2" s="26"/>
      <c r="D2" s="26"/>
      <c r="E2" s="18">
        <v>45231</v>
      </c>
      <c r="F2" s="19">
        <v>45260</v>
      </c>
      <c r="G2" s="19"/>
      <c r="H2" s="437" t="s">
        <v>169</v>
      </c>
      <c r="I2" s="15" t="s">
        <v>19</v>
      </c>
      <c r="J2" s="16"/>
      <c r="K2" s="17"/>
      <c r="L2" s="18">
        <v>45231</v>
      </c>
      <c r="M2" s="19">
        <v>45260</v>
      </c>
      <c r="N2" s="20"/>
    </row>
    <row r="3" spans="1:14" ht="15" customHeight="1">
      <c r="A3" s="449"/>
      <c r="B3" s="434">
        <v>1</v>
      </c>
      <c r="C3" s="26">
        <v>1.1</v>
      </c>
      <c r="D3" s="26" t="s">
        <v>44</v>
      </c>
      <c r="E3" s="316"/>
      <c r="F3" s="254">
        <v>0</v>
      </c>
      <c r="G3" s="80"/>
      <c r="H3" s="438"/>
      <c r="I3" s="440">
        <v>5</v>
      </c>
      <c r="J3" s="319" t="s">
        <v>20</v>
      </c>
      <c r="K3" s="26" t="s">
        <v>21</v>
      </c>
      <c r="L3" s="26"/>
      <c r="M3" s="254">
        <v>0</v>
      </c>
      <c r="N3" s="20"/>
    </row>
    <row r="4" spans="1:14" ht="15" customHeight="1">
      <c r="A4" s="449"/>
      <c r="B4" s="435"/>
      <c r="C4" s="20">
        <v>1.2</v>
      </c>
      <c r="D4" s="20" t="s">
        <v>45</v>
      </c>
      <c r="E4" s="317"/>
      <c r="F4" s="80">
        <v>0</v>
      </c>
      <c r="H4" s="438"/>
      <c r="I4" s="441"/>
      <c r="J4" s="20" t="s">
        <v>78</v>
      </c>
      <c r="K4" s="20" t="s">
        <v>23</v>
      </c>
      <c r="L4" s="20"/>
      <c r="M4" s="144">
        <v>0</v>
      </c>
      <c r="N4" s="20"/>
    </row>
    <row r="5" spans="1:14" ht="15" customHeight="1">
      <c r="A5" s="449"/>
      <c r="B5" s="435"/>
      <c r="C5" s="20">
        <v>1.3</v>
      </c>
      <c r="D5" s="20" t="s">
        <v>46</v>
      </c>
      <c r="E5" s="317"/>
      <c r="F5" s="144">
        <v>0</v>
      </c>
      <c r="G5" s="80"/>
      <c r="H5" s="438"/>
      <c r="I5" s="441"/>
      <c r="J5" s="20" t="s">
        <v>79</v>
      </c>
      <c r="K5" s="20" t="s">
        <v>62</v>
      </c>
      <c r="L5" s="30"/>
      <c r="M5" s="144">
        <v>0</v>
      </c>
      <c r="N5" s="20"/>
    </row>
    <row r="6" spans="1:18" s="265" customFormat="1" ht="15" customHeight="1">
      <c r="A6" s="449"/>
      <c r="B6" s="435"/>
      <c r="C6" s="20">
        <v>1.4</v>
      </c>
      <c r="D6" s="20" t="s">
        <v>47</v>
      </c>
      <c r="E6" s="317"/>
      <c r="F6" s="144">
        <v>0</v>
      </c>
      <c r="G6" s="144"/>
      <c r="H6" s="438"/>
      <c r="I6" s="441"/>
      <c r="J6" s="20" t="s">
        <v>80</v>
      </c>
      <c r="K6" s="20" t="s">
        <v>148</v>
      </c>
      <c r="L6" s="20"/>
      <c r="M6" s="144">
        <v>0</v>
      </c>
      <c r="N6" s="20"/>
      <c r="O6" s="20"/>
      <c r="P6" s="20"/>
      <c r="Q6" s="20"/>
      <c r="R6" s="20"/>
    </row>
    <row r="7" spans="1:18" s="265" customFormat="1" ht="15" customHeight="1">
      <c r="A7" s="449"/>
      <c r="B7" s="435"/>
      <c r="C7" s="20">
        <v>1.5</v>
      </c>
      <c r="D7" s="20" t="s">
        <v>48</v>
      </c>
      <c r="E7" s="317"/>
      <c r="F7" s="80">
        <v>0</v>
      </c>
      <c r="G7" s="80"/>
      <c r="H7" s="438"/>
      <c r="I7" s="441"/>
      <c r="J7" s="20" t="s">
        <v>82</v>
      </c>
      <c r="K7" s="20" t="s">
        <v>149</v>
      </c>
      <c r="L7" s="20"/>
      <c r="M7" s="144"/>
      <c r="N7" s="20"/>
      <c r="O7" s="20"/>
      <c r="P7" s="20"/>
      <c r="Q7" s="20"/>
      <c r="R7" s="20"/>
    </row>
    <row r="8" spans="1:18" s="265" customFormat="1" ht="15" customHeight="1">
      <c r="A8" s="449"/>
      <c r="B8" s="435"/>
      <c r="C8" s="20">
        <v>1.7</v>
      </c>
      <c r="D8" s="20" t="s">
        <v>49</v>
      </c>
      <c r="E8" s="317"/>
      <c r="F8" s="144">
        <v>0</v>
      </c>
      <c r="G8" s="144"/>
      <c r="H8" s="438"/>
      <c r="I8" s="441"/>
      <c r="J8" s="20" t="s">
        <v>84</v>
      </c>
      <c r="K8" s="20" t="s">
        <v>150</v>
      </c>
      <c r="L8" s="20"/>
      <c r="M8" s="144"/>
      <c r="N8" s="20"/>
      <c r="O8" s="20"/>
      <c r="P8" s="20"/>
      <c r="Q8" s="20"/>
      <c r="R8" s="20"/>
    </row>
    <row r="9" spans="1:18" s="265" customFormat="1" ht="15" customHeight="1">
      <c r="A9" s="449"/>
      <c r="B9" s="435"/>
      <c r="C9" s="20">
        <v>1.8</v>
      </c>
      <c r="D9" s="20" t="s">
        <v>50</v>
      </c>
      <c r="E9" s="317"/>
      <c r="F9" s="144"/>
      <c r="G9" s="144"/>
      <c r="H9" s="438"/>
      <c r="I9" s="441"/>
      <c r="J9" s="20" t="s">
        <v>86</v>
      </c>
      <c r="K9" s="20" t="s">
        <v>123</v>
      </c>
      <c r="L9" s="20"/>
      <c r="M9" s="144">
        <v>0</v>
      </c>
      <c r="N9" s="20"/>
      <c r="O9" s="20"/>
      <c r="P9" s="20"/>
      <c r="Q9" s="20"/>
      <c r="R9" s="20"/>
    </row>
    <row r="10" spans="1:14" ht="15" customHeight="1">
      <c r="A10" s="449"/>
      <c r="B10" s="435"/>
      <c r="C10" s="20">
        <v>1.9</v>
      </c>
      <c r="D10" s="20" t="s">
        <v>51</v>
      </c>
      <c r="E10" s="317"/>
      <c r="F10" s="144"/>
      <c r="G10" s="144"/>
      <c r="H10" s="438"/>
      <c r="I10" s="441"/>
      <c r="J10" s="20"/>
      <c r="K10" s="20"/>
      <c r="L10" s="30"/>
      <c r="M10" s="320"/>
      <c r="N10" s="20"/>
    </row>
    <row r="11" spans="1:14" ht="15" customHeight="1">
      <c r="A11" s="449"/>
      <c r="B11" s="435"/>
      <c r="C11" s="20"/>
      <c r="D11" s="20"/>
      <c r="E11" s="317"/>
      <c r="F11" s="80"/>
      <c r="H11" s="438"/>
      <c r="I11" s="441"/>
      <c r="J11" s="20" t="s">
        <v>31</v>
      </c>
      <c r="K11" s="20" t="s">
        <v>32</v>
      </c>
      <c r="L11" s="30"/>
      <c r="M11" s="144"/>
      <c r="N11" s="20"/>
    </row>
    <row r="12" spans="1:14" ht="15" customHeight="1">
      <c r="A12" s="449"/>
      <c r="B12" s="435"/>
      <c r="C12" s="20"/>
      <c r="D12" s="20"/>
      <c r="E12" s="317"/>
      <c r="F12" s="80"/>
      <c r="G12" s="80"/>
      <c r="H12" s="438"/>
      <c r="I12" s="441"/>
      <c r="J12" s="31" t="s">
        <v>41</v>
      </c>
      <c r="K12" s="31" t="s">
        <v>42</v>
      </c>
      <c r="L12" s="30"/>
      <c r="M12" s="144"/>
      <c r="N12" s="20"/>
    </row>
    <row r="13" spans="1:14" ht="15" customHeight="1">
      <c r="A13" s="449"/>
      <c r="B13" s="435"/>
      <c r="C13" s="20"/>
      <c r="D13" s="20"/>
      <c r="E13" s="317"/>
      <c r="F13" s="80"/>
      <c r="G13" s="80"/>
      <c r="H13" s="438"/>
      <c r="I13" s="441"/>
      <c r="J13" s="20"/>
      <c r="K13" s="20"/>
      <c r="L13" s="30"/>
      <c r="M13" s="81"/>
      <c r="N13" s="20"/>
    </row>
    <row r="14" spans="1:14" ht="15" customHeight="1">
      <c r="A14" s="449"/>
      <c r="B14" s="435"/>
      <c r="C14" s="20"/>
      <c r="D14" s="20"/>
      <c r="E14" s="317"/>
      <c r="F14" s="80"/>
      <c r="G14" s="80"/>
      <c r="H14" s="438"/>
      <c r="I14" s="441"/>
      <c r="J14" s="20"/>
      <c r="K14" s="20"/>
      <c r="L14" s="30"/>
      <c r="M14" s="81"/>
      <c r="N14" s="14"/>
    </row>
    <row r="15" spans="1:14" ht="15" customHeight="1" thickBot="1">
      <c r="A15" s="449"/>
      <c r="B15" s="436"/>
      <c r="E15" s="318"/>
      <c r="F15" s="80"/>
      <c r="H15" s="438"/>
      <c r="I15" s="441"/>
      <c r="J15" s="20"/>
      <c r="K15" s="20"/>
      <c r="L15" s="30"/>
      <c r="M15" s="81"/>
      <c r="N15" s="14"/>
    </row>
    <row r="16" spans="1:14" ht="15" customHeight="1" thickBot="1">
      <c r="A16" s="449"/>
      <c r="B16" s="468" t="s">
        <v>52</v>
      </c>
      <c r="C16" s="469"/>
      <c r="D16" s="469"/>
      <c r="E16" s="38">
        <f>SUM(F3:F15)</f>
        <v>0</v>
      </c>
      <c r="F16" s="42"/>
      <c r="H16" s="438"/>
      <c r="I16" s="441"/>
      <c r="J16" s="20"/>
      <c r="K16" s="20"/>
      <c r="L16" s="30"/>
      <c r="M16" s="81"/>
      <c r="N16" s="14"/>
    </row>
    <row r="17" spans="1:15" ht="15" customHeight="1">
      <c r="A17" s="449"/>
      <c r="B17" s="36"/>
      <c r="H17" s="438"/>
      <c r="I17" s="441"/>
      <c r="J17" s="20"/>
      <c r="K17" s="20"/>
      <c r="L17" s="30"/>
      <c r="M17" s="81"/>
      <c r="N17" s="14"/>
      <c r="O17" s="33"/>
    </row>
    <row r="18" spans="1:14" ht="15" customHeight="1" thickBot="1">
      <c r="A18" s="449"/>
      <c r="H18" s="438"/>
      <c r="I18" s="441"/>
      <c r="J18" s="20"/>
      <c r="K18" s="20"/>
      <c r="L18" s="30"/>
      <c r="M18" s="81"/>
      <c r="N18" s="14"/>
    </row>
    <row r="19" spans="1:14" ht="15" customHeight="1">
      <c r="A19" s="449"/>
      <c r="B19" s="26"/>
      <c r="C19" s="26"/>
      <c r="D19" s="26"/>
      <c r="E19" s="26"/>
      <c r="F19" s="27"/>
      <c r="H19" s="438"/>
      <c r="I19" s="441"/>
      <c r="J19" s="20"/>
      <c r="K19" s="20"/>
      <c r="L19" s="30"/>
      <c r="M19" s="81"/>
      <c r="N19" s="14"/>
    </row>
    <row r="20" spans="1:14" ht="15.75" customHeight="1" thickBot="1">
      <c r="A20" s="449"/>
      <c r="B20" s="444" t="s">
        <v>53</v>
      </c>
      <c r="C20" s="444"/>
      <c r="D20" s="444"/>
      <c r="E20" s="496"/>
      <c r="F20" s="497"/>
      <c r="H20" s="438"/>
      <c r="I20" s="493"/>
      <c r="J20" s="20"/>
      <c r="K20" s="20"/>
      <c r="L20" s="20"/>
      <c r="M20" s="80"/>
      <c r="N20" s="14"/>
    </row>
    <row r="21" spans="1:13" ht="21.75" customHeight="1" thickBot="1">
      <c r="A21" s="449"/>
      <c r="B21" s="434" t="s">
        <v>70</v>
      </c>
      <c r="C21" s="20">
        <v>2.4</v>
      </c>
      <c r="D21" s="20" t="s">
        <v>54</v>
      </c>
      <c r="E21" s="317"/>
      <c r="F21" s="80"/>
      <c r="H21" s="438"/>
      <c r="I21" s="472" t="s">
        <v>24</v>
      </c>
      <c r="J21" s="473"/>
      <c r="K21" s="473"/>
      <c r="L21" s="345">
        <f>SUM(M3:M20)</f>
        <v>0</v>
      </c>
      <c r="M21" s="41"/>
    </row>
    <row r="22" spans="1:13" ht="15.75" customHeight="1" thickBot="1">
      <c r="A22" s="449"/>
      <c r="B22" s="435"/>
      <c r="C22" s="20">
        <v>2.5</v>
      </c>
      <c r="D22" s="20" t="s">
        <v>55</v>
      </c>
      <c r="E22" s="317"/>
      <c r="F22" s="80"/>
      <c r="H22" s="438"/>
      <c r="I22" s="21"/>
      <c r="J22" s="20"/>
      <c r="K22" s="20"/>
      <c r="L22" s="22"/>
      <c r="M22" s="23"/>
    </row>
    <row r="23" spans="1:14" ht="15.75" customHeight="1" thickBot="1">
      <c r="A23" s="449"/>
      <c r="B23" s="435"/>
      <c r="C23" s="20">
        <v>2.7</v>
      </c>
      <c r="D23" s="20" t="s">
        <v>56</v>
      </c>
      <c r="E23" s="317"/>
      <c r="F23" s="80"/>
      <c r="H23" s="438"/>
      <c r="I23" s="454" t="s">
        <v>25</v>
      </c>
      <c r="J23" s="455"/>
      <c r="K23" s="455"/>
      <c r="L23" s="24"/>
      <c r="M23" s="25"/>
      <c r="N23" s="14"/>
    </row>
    <row r="24" spans="1:14" ht="15.75" customHeight="1">
      <c r="A24" s="449"/>
      <c r="B24" s="435"/>
      <c r="C24" s="20">
        <v>2.8</v>
      </c>
      <c r="D24" s="20" t="s">
        <v>57</v>
      </c>
      <c r="E24" s="317"/>
      <c r="F24" s="144"/>
      <c r="G24" s="144"/>
      <c r="H24" s="438"/>
      <c r="I24" s="456" t="s">
        <v>69</v>
      </c>
      <c r="J24" s="26" t="s">
        <v>20</v>
      </c>
      <c r="K24" s="26" t="s">
        <v>21</v>
      </c>
      <c r="L24" s="26"/>
      <c r="M24" s="254"/>
      <c r="N24" s="14"/>
    </row>
    <row r="25" spans="1:14" ht="15.75" customHeight="1">
      <c r="A25" s="449"/>
      <c r="B25" s="435"/>
      <c r="C25" s="31">
        <v>3.6</v>
      </c>
      <c r="D25" s="31" t="s">
        <v>63</v>
      </c>
      <c r="E25" s="317"/>
      <c r="F25" s="80">
        <v>0</v>
      </c>
      <c r="G25" s="80"/>
      <c r="H25" s="438"/>
      <c r="I25" s="457"/>
      <c r="J25" s="20" t="s">
        <v>22</v>
      </c>
      <c r="K25" s="20" t="s">
        <v>23</v>
      </c>
      <c r="L25" s="20"/>
      <c r="M25" s="144"/>
      <c r="N25" s="14"/>
    </row>
    <row r="26" spans="1:14" ht="15" customHeight="1">
      <c r="A26" s="449"/>
      <c r="B26" s="435"/>
      <c r="C26" s="31">
        <v>3.7</v>
      </c>
      <c r="D26" s="31" t="s">
        <v>64</v>
      </c>
      <c r="E26" s="317"/>
      <c r="F26" s="80">
        <v>0</v>
      </c>
      <c r="H26" s="438"/>
      <c r="I26" s="457"/>
      <c r="J26" s="20" t="s">
        <v>79</v>
      </c>
      <c r="K26" s="20" t="s">
        <v>62</v>
      </c>
      <c r="L26" s="20"/>
      <c r="M26" s="144"/>
      <c r="N26" s="14"/>
    </row>
    <row r="27" spans="1:14" s="265" customFormat="1" ht="15" customHeight="1">
      <c r="A27" s="449"/>
      <c r="B27" s="435"/>
      <c r="C27" s="31">
        <v>3.8</v>
      </c>
      <c r="D27" s="31" t="s">
        <v>65</v>
      </c>
      <c r="E27" s="317"/>
      <c r="F27" s="80">
        <v>0</v>
      </c>
      <c r="H27" s="438"/>
      <c r="I27" s="457"/>
      <c r="J27" s="20" t="s">
        <v>80</v>
      </c>
      <c r="K27" s="20" t="s">
        <v>148</v>
      </c>
      <c r="L27" s="20"/>
      <c r="M27" s="144"/>
      <c r="N27" s="14"/>
    </row>
    <row r="28" spans="1:14" ht="15.75" customHeight="1" thickBot="1">
      <c r="A28" s="449"/>
      <c r="B28" s="436"/>
      <c r="C28" s="31"/>
      <c r="D28" s="31"/>
      <c r="E28" s="318"/>
      <c r="F28" s="144"/>
      <c r="G28" s="144"/>
      <c r="H28" s="438"/>
      <c r="I28" s="457"/>
      <c r="J28" s="20" t="s">
        <v>26</v>
      </c>
      <c r="K28" s="20" t="s">
        <v>27</v>
      </c>
      <c r="L28" s="20"/>
      <c r="M28" s="144">
        <v>0</v>
      </c>
      <c r="N28" s="14"/>
    </row>
    <row r="29" spans="1:18" ht="15" customHeight="1" thickBot="1">
      <c r="A29" s="449"/>
      <c r="B29" s="468" t="s">
        <v>58</v>
      </c>
      <c r="C29" s="469"/>
      <c r="D29" s="469"/>
      <c r="E29" s="38">
        <f>SUM(F21:F28)</f>
        <v>0</v>
      </c>
      <c r="F29" s="39"/>
      <c r="H29" s="438"/>
      <c r="I29" s="457"/>
      <c r="J29" s="20" t="s">
        <v>89</v>
      </c>
      <c r="K29" s="20" t="s">
        <v>151</v>
      </c>
      <c r="L29" s="20"/>
      <c r="M29" s="144">
        <v>0</v>
      </c>
      <c r="N29" s="14"/>
      <c r="O29" s="20"/>
      <c r="P29" s="20"/>
      <c r="Q29" s="20"/>
      <c r="R29" s="20"/>
    </row>
    <row r="30" spans="1:15" ht="15" customHeight="1" thickBot="1">
      <c r="A30" s="449"/>
      <c r="B30" s="460"/>
      <c r="C30" s="461"/>
      <c r="D30" s="461"/>
      <c r="E30" s="461"/>
      <c r="F30" s="462"/>
      <c r="H30" s="438"/>
      <c r="I30" s="457"/>
      <c r="J30" s="20" t="s">
        <v>31</v>
      </c>
      <c r="K30" s="20" t="s">
        <v>32</v>
      </c>
      <c r="L30" s="20"/>
      <c r="M30" s="144">
        <v>0</v>
      </c>
      <c r="N30" s="14"/>
      <c r="O30" s="33"/>
    </row>
    <row r="31" spans="1:18" ht="25.5" customHeight="1" thickBot="1">
      <c r="A31" s="450"/>
      <c r="B31" s="445" t="s">
        <v>66</v>
      </c>
      <c r="C31" s="446"/>
      <c r="D31" s="447"/>
      <c r="E31" s="482">
        <f>E16+E29</f>
        <v>0</v>
      </c>
      <c r="F31" s="483"/>
      <c r="H31" s="438"/>
      <c r="I31" s="457"/>
      <c r="J31" s="146" t="s">
        <v>33</v>
      </c>
      <c r="K31" s="146" t="s">
        <v>152</v>
      </c>
      <c r="L31" s="146"/>
      <c r="M31" s="145">
        <v>0</v>
      </c>
      <c r="N31" s="14"/>
      <c r="O31" s="20"/>
      <c r="P31" s="20"/>
      <c r="Q31" s="20"/>
      <c r="R31" s="20"/>
    </row>
    <row r="32" spans="1:18" ht="15.75" customHeight="1">
      <c r="A32" s="37"/>
      <c r="B32" s="20"/>
      <c r="H32" s="438"/>
      <c r="I32" s="457"/>
      <c r="J32" s="20" t="s">
        <v>35</v>
      </c>
      <c r="K32" s="20" t="s">
        <v>153</v>
      </c>
      <c r="L32" s="20"/>
      <c r="M32" s="144">
        <v>0</v>
      </c>
      <c r="N32" s="14"/>
      <c r="O32" s="20"/>
      <c r="P32" s="20"/>
      <c r="Q32" s="20"/>
      <c r="R32" s="20"/>
    </row>
    <row r="33" spans="1:14" ht="15.75" customHeight="1">
      <c r="A33" s="37"/>
      <c r="B33" s="20"/>
      <c r="H33" s="438"/>
      <c r="I33" s="457"/>
      <c r="J33" s="20" t="s">
        <v>39</v>
      </c>
      <c r="K33" s="20" t="s">
        <v>40</v>
      </c>
      <c r="L33" s="20"/>
      <c r="M33" s="144">
        <v>0</v>
      </c>
      <c r="N33" s="14"/>
    </row>
    <row r="34" spans="1:18" ht="15" customHeight="1">
      <c r="A34" s="20"/>
      <c r="B34" s="20"/>
      <c r="F34" s="33"/>
      <c r="H34" s="438"/>
      <c r="I34" s="457"/>
      <c r="J34" s="20" t="s">
        <v>105</v>
      </c>
      <c r="K34" s="20" t="s">
        <v>154</v>
      </c>
      <c r="L34" s="20"/>
      <c r="M34" s="144">
        <v>0</v>
      </c>
      <c r="N34" s="14"/>
      <c r="O34" s="20"/>
      <c r="P34" s="20"/>
      <c r="Q34" s="20"/>
      <c r="R34" s="20"/>
    </row>
    <row r="35" spans="8:13" ht="15" customHeight="1">
      <c r="H35" s="438"/>
      <c r="I35" s="457"/>
      <c r="J35" s="31" t="s">
        <v>162</v>
      </c>
      <c r="K35" s="31" t="s">
        <v>163</v>
      </c>
      <c r="L35" s="20"/>
      <c r="M35" s="144">
        <v>0</v>
      </c>
    </row>
    <row r="36" spans="6:13" ht="15" customHeight="1">
      <c r="F36" s="33"/>
      <c r="H36" s="438"/>
      <c r="I36" s="457"/>
      <c r="J36" s="31" t="s">
        <v>41</v>
      </c>
      <c r="K36" s="31" t="s">
        <v>42</v>
      </c>
      <c r="L36" s="20"/>
      <c r="M36" s="257">
        <v>0</v>
      </c>
    </row>
    <row r="37" spans="8:13" ht="15.75" customHeight="1">
      <c r="H37" s="438"/>
      <c r="I37" s="457"/>
      <c r="J37" s="20"/>
      <c r="K37" s="20"/>
      <c r="L37" s="20"/>
      <c r="M37" s="298"/>
    </row>
    <row r="38" spans="8:15" ht="15.75" customHeight="1">
      <c r="H38" s="438"/>
      <c r="I38" s="457"/>
      <c r="J38" s="31"/>
      <c r="K38" s="31"/>
      <c r="L38" s="20"/>
      <c r="M38" s="80"/>
      <c r="O38" s="33"/>
    </row>
    <row r="39" spans="8:13" ht="15.75" thickBot="1">
      <c r="H39" s="439"/>
      <c r="I39" s="472" t="s">
        <v>25</v>
      </c>
      <c r="J39" s="473"/>
      <c r="K39" s="473"/>
      <c r="L39" s="40">
        <f>SUM(M24:M38)</f>
        <v>0</v>
      </c>
      <c r="M39" s="41"/>
    </row>
    <row r="40" spans="8:13" ht="27.75" customHeight="1" thickBot="1">
      <c r="H40" s="34"/>
      <c r="I40" s="468" t="s">
        <v>67</v>
      </c>
      <c r="J40" s="469"/>
      <c r="K40" s="474"/>
      <c r="L40" s="569">
        <f>L39+L21</f>
        <v>0</v>
      </c>
      <c r="M40" s="570"/>
    </row>
    <row r="41" ht="15">
      <c r="I41" s="35"/>
    </row>
  </sheetData>
  <sheetProtection/>
  <mergeCells count="18">
    <mergeCell ref="A2:A31"/>
    <mergeCell ref="H2:H39"/>
    <mergeCell ref="B3:B15"/>
    <mergeCell ref="I3:I20"/>
    <mergeCell ref="I21:K21"/>
    <mergeCell ref="I23:K23"/>
    <mergeCell ref="I24:I38"/>
    <mergeCell ref="B16:D16"/>
    <mergeCell ref="B20:D20"/>
    <mergeCell ref="E20:F20"/>
    <mergeCell ref="B21:B28"/>
    <mergeCell ref="L40:M40"/>
    <mergeCell ref="B29:D29"/>
    <mergeCell ref="B30:F30"/>
    <mergeCell ref="B31:D31"/>
    <mergeCell ref="E31:F31"/>
    <mergeCell ref="I39:K39"/>
    <mergeCell ref="I40:K4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6" ht="51" customHeight="1">
      <c r="A1" s="378" t="s">
        <v>210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190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'DICIEMBRE A 2023 g'!E12</f>
        <v>0</v>
      </c>
      <c r="C6" s="8">
        <f>'DICIEMBRE A 2023 g'!L17</f>
        <v>0</v>
      </c>
      <c r="D6" s="4" t="s">
        <v>59</v>
      </c>
      <c r="E6" s="12" t="e">
        <f>C6/B6</f>
        <v>#DIV/0!</v>
      </c>
      <c r="F6" s="46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'DICIEMBRE A 2023 g'!E24</f>
        <v>0</v>
      </c>
      <c r="C7" s="2">
        <f>'DICIEMBRE A 2023 g'!L35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191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1434868.31</v>
      </c>
      <c r="C11" s="8">
        <v>1199388.18</v>
      </c>
      <c r="D11" s="4" t="s">
        <v>59</v>
      </c>
      <c r="E11" s="12">
        <f>C11/B11</f>
        <v>0.8358872878027391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8706626.03</v>
      </c>
      <c r="C12" s="2">
        <v>6726227.91</v>
      </c>
      <c r="D12" s="4" t="s">
        <v>13</v>
      </c>
      <c r="E12" s="12">
        <f>C12/B12</f>
        <v>0.7725412676303958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10141494.34</v>
      </c>
      <c r="C13" s="11">
        <f>SUM(C11:C12)</f>
        <v>7925616.09</v>
      </c>
      <c r="D13" s="407">
        <f>C13/B13</f>
        <v>0.7815037729439782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192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550" t="s">
        <v>133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550" t="s">
        <v>94</v>
      </c>
      <c r="F21" s="40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PageLayoutView="0" workbookViewId="0" topLeftCell="A4">
      <selection activeCell="H2" sqref="H2:H35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2.8515625" style="0" customWidth="1"/>
    <col min="6" max="6" width="12.140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2.8515625" style="0" customWidth="1"/>
    <col min="13" max="13" width="11.7109375" style="0" bestFit="1" customWidth="1"/>
    <col min="15" max="15" width="11.7109375" style="0" bestFit="1" customWidth="1"/>
  </cols>
  <sheetData>
    <row r="1" s="321" customFormat="1" ht="23.25" customHeight="1" thickBot="1"/>
    <row r="2" spans="1:13" ht="22.5" customHeight="1" thickBot="1">
      <c r="A2" s="448" t="s">
        <v>168</v>
      </c>
      <c r="B2" s="17" t="s">
        <v>43</v>
      </c>
      <c r="C2" s="26"/>
      <c r="D2" s="26"/>
      <c r="E2" s="362">
        <v>45261</v>
      </c>
      <c r="F2" s="19">
        <v>45291</v>
      </c>
      <c r="G2" s="19"/>
      <c r="H2" s="437" t="s">
        <v>169</v>
      </c>
      <c r="I2" s="15" t="s">
        <v>19</v>
      </c>
      <c r="J2" s="16"/>
      <c r="K2" s="17"/>
      <c r="L2" s="362">
        <v>45261</v>
      </c>
      <c r="M2" s="19">
        <v>45291</v>
      </c>
    </row>
    <row r="3" spans="1:14" ht="15" customHeight="1">
      <c r="A3" s="449"/>
      <c r="B3" s="434">
        <v>1</v>
      </c>
      <c r="C3" s="26">
        <v>1.1</v>
      </c>
      <c r="D3" s="26" t="s">
        <v>44</v>
      </c>
      <c r="E3" s="348"/>
      <c r="F3" s="354">
        <v>0</v>
      </c>
      <c r="H3" s="438"/>
      <c r="I3" s="440">
        <v>5</v>
      </c>
      <c r="J3" s="319" t="s">
        <v>20</v>
      </c>
      <c r="K3" s="26" t="s">
        <v>21</v>
      </c>
      <c r="L3" s="26"/>
      <c r="M3" s="322">
        <v>0</v>
      </c>
      <c r="N3" s="14"/>
    </row>
    <row r="4" spans="1:14" ht="15" customHeight="1">
      <c r="A4" s="449"/>
      <c r="B4" s="435"/>
      <c r="C4" s="20">
        <v>1.2</v>
      </c>
      <c r="D4" s="20" t="s">
        <v>45</v>
      </c>
      <c r="E4" s="349"/>
      <c r="F4" s="86">
        <v>0</v>
      </c>
      <c r="H4" s="438"/>
      <c r="I4" s="441"/>
      <c r="J4" s="20" t="s">
        <v>22</v>
      </c>
      <c r="K4" s="20" t="s">
        <v>23</v>
      </c>
      <c r="L4" s="20"/>
      <c r="M4" s="77">
        <v>0</v>
      </c>
      <c r="N4" s="14"/>
    </row>
    <row r="5" spans="1:14" ht="15" customHeight="1">
      <c r="A5" s="449"/>
      <c r="B5" s="435"/>
      <c r="C5" s="20">
        <v>1.3</v>
      </c>
      <c r="D5" s="20" t="s">
        <v>46</v>
      </c>
      <c r="E5" s="349"/>
      <c r="F5" s="86">
        <v>0</v>
      </c>
      <c r="G5" s="86"/>
      <c r="H5" s="438"/>
      <c r="I5" s="441"/>
      <c r="J5" s="20" t="s">
        <v>79</v>
      </c>
      <c r="K5" s="20" t="s">
        <v>62</v>
      </c>
      <c r="L5" s="30"/>
      <c r="M5" s="77">
        <v>0</v>
      </c>
      <c r="N5" s="14"/>
    </row>
    <row r="6" spans="1:18" ht="15" customHeight="1">
      <c r="A6" s="449"/>
      <c r="B6" s="435"/>
      <c r="C6" s="20">
        <v>1.4</v>
      </c>
      <c r="D6" s="20" t="s">
        <v>47</v>
      </c>
      <c r="E6" s="349"/>
      <c r="F6" s="86">
        <v>0</v>
      </c>
      <c r="G6" s="86"/>
      <c r="H6" s="438"/>
      <c r="I6" s="441"/>
      <c r="J6" s="20" t="s">
        <v>80</v>
      </c>
      <c r="K6" s="20" t="s">
        <v>148</v>
      </c>
      <c r="L6" s="20"/>
      <c r="M6" s="77">
        <v>0</v>
      </c>
      <c r="N6" s="14"/>
      <c r="O6" s="20"/>
      <c r="P6" s="20"/>
      <c r="Q6" s="20"/>
      <c r="R6" s="20"/>
    </row>
    <row r="7" spans="1:18" ht="15" customHeight="1">
      <c r="A7" s="449"/>
      <c r="B7" s="435"/>
      <c r="C7" s="20">
        <v>1.5</v>
      </c>
      <c r="D7" s="20" t="s">
        <v>48</v>
      </c>
      <c r="E7" s="349"/>
      <c r="F7" s="86">
        <v>0</v>
      </c>
      <c r="H7" s="438"/>
      <c r="I7" s="441"/>
      <c r="J7" s="20" t="s">
        <v>82</v>
      </c>
      <c r="K7" s="20" t="s">
        <v>149</v>
      </c>
      <c r="L7" s="20"/>
      <c r="M7" s="77">
        <v>0</v>
      </c>
      <c r="N7" s="14"/>
      <c r="O7" s="20"/>
      <c r="P7" s="20"/>
      <c r="Q7" s="20"/>
      <c r="R7" s="20"/>
    </row>
    <row r="8" spans="1:18" ht="15" customHeight="1">
      <c r="A8" s="449"/>
      <c r="B8" s="435"/>
      <c r="C8" s="20">
        <v>1.7</v>
      </c>
      <c r="D8" s="20" t="s">
        <v>49</v>
      </c>
      <c r="E8" s="350"/>
      <c r="F8" s="86">
        <v>0</v>
      </c>
      <c r="G8" s="86"/>
      <c r="H8" s="438"/>
      <c r="I8" s="441"/>
      <c r="J8" s="20" t="s">
        <v>86</v>
      </c>
      <c r="K8" s="20" t="s">
        <v>123</v>
      </c>
      <c r="L8" s="20"/>
      <c r="M8" s="77">
        <v>0</v>
      </c>
      <c r="N8" s="14"/>
      <c r="O8" s="20"/>
      <c r="P8" s="20"/>
      <c r="Q8" s="20"/>
      <c r="R8" s="20"/>
    </row>
    <row r="9" spans="1:18" ht="15" customHeight="1">
      <c r="A9" s="449"/>
      <c r="B9" s="435"/>
      <c r="C9" s="20">
        <v>1.8</v>
      </c>
      <c r="D9" s="20" t="s">
        <v>50</v>
      </c>
      <c r="E9" s="349"/>
      <c r="F9" s="86">
        <v>0</v>
      </c>
      <c r="G9" s="86"/>
      <c r="H9" s="438"/>
      <c r="I9" s="441"/>
      <c r="J9" s="20" t="s">
        <v>31</v>
      </c>
      <c r="K9" s="20" t="s">
        <v>146</v>
      </c>
      <c r="L9" s="20"/>
      <c r="M9" s="77">
        <v>0</v>
      </c>
      <c r="N9" s="14"/>
      <c r="O9" s="20"/>
      <c r="P9" s="20"/>
      <c r="Q9" s="20"/>
      <c r="R9" s="20"/>
    </row>
    <row r="10" spans="1:14" ht="15" customHeight="1">
      <c r="A10" s="449"/>
      <c r="B10" s="435"/>
      <c r="C10" s="20">
        <v>1.9</v>
      </c>
      <c r="D10" s="20" t="s">
        <v>51</v>
      </c>
      <c r="E10" s="350"/>
      <c r="F10" s="86">
        <v>0</v>
      </c>
      <c r="G10" s="86"/>
      <c r="H10" s="438"/>
      <c r="I10" s="441"/>
      <c r="J10" s="20"/>
      <c r="K10" s="20"/>
      <c r="L10" s="30"/>
      <c r="M10" s="79">
        <v>0</v>
      </c>
      <c r="N10" s="14"/>
    </row>
    <row r="11" spans="1:14" ht="15" customHeight="1" thickBot="1">
      <c r="A11" s="449"/>
      <c r="B11" s="436"/>
      <c r="E11" s="20"/>
      <c r="F11" s="351"/>
      <c r="H11" s="438"/>
      <c r="I11" s="441"/>
      <c r="J11" s="20"/>
      <c r="K11" s="20"/>
      <c r="L11" s="30"/>
      <c r="M11" s="79">
        <v>0</v>
      </c>
      <c r="N11" s="14"/>
    </row>
    <row r="12" spans="1:14" ht="25.5" customHeight="1" thickBot="1">
      <c r="A12" s="449"/>
      <c r="B12" s="468" t="s">
        <v>52</v>
      </c>
      <c r="C12" s="469"/>
      <c r="D12" s="469"/>
      <c r="E12" s="334">
        <f>SUM(F3:F10)</f>
        <v>0</v>
      </c>
      <c r="F12" s="42"/>
      <c r="H12" s="438"/>
      <c r="I12" s="441"/>
      <c r="J12" s="20"/>
      <c r="K12" s="20"/>
      <c r="L12" s="30"/>
      <c r="M12" s="79">
        <v>0</v>
      </c>
      <c r="N12" s="14"/>
    </row>
    <row r="13" spans="1:15" ht="15" customHeight="1">
      <c r="A13" s="449"/>
      <c r="B13" s="36"/>
      <c r="H13" s="438"/>
      <c r="I13" s="441"/>
      <c r="J13" s="20"/>
      <c r="K13" s="20"/>
      <c r="L13" s="30"/>
      <c r="M13" s="79">
        <v>0</v>
      </c>
      <c r="N13" s="14"/>
      <c r="O13" s="33"/>
    </row>
    <row r="14" spans="1:14" ht="15" customHeight="1" thickBot="1">
      <c r="A14" s="449"/>
      <c r="H14" s="438"/>
      <c r="I14" s="441"/>
      <c r="J14" s="20"/>
      <c r="K14" s="20"/>
      <c r="L14" s="30"/>
      <c r="M14" s="79">
        <v>0</v>
      </c>
      <c r="N14" s="14"/>
    </row>
    <row r="15" spans="1:14" ht="15" customHeight="1">
      <c r="A15" s="449"/>
      <c r="B15" s="26"/>
      <c r="C15" s="26"/>
      <c r="D15" s="26"/>
      <c r="E15" s="26"/>
      <c r="F15" s="27"/>
      <c r="H15" s="438"/>
      <c r="I15" s="441"/>
      <c r="J15" s="20"/>
      <c r="K15" s="20"/>
      <c r="L15" s="30"/>
      <c r="M15" s="79">
        <v>0</v>
      </c>
      <c r="N15" s="14"/>
    </row>
    <row r="16" spans="1:14" ht="15.75" customHeight="1" thickBot="1">
      <c r="A16" s="449"/>
      <c r="B16" s="444" t="s">
        <v>53</v>
      </c>
      <c r="C16" s="444"/>
      <c r="D16" s="444"/>
      <c r="E16" s="496"/>
      <c r="F16" s="497"/>
      <c r="H16" s="438"/>
      <c r="I16" s="493"/>
      <c r="J16" s="20"/>
      <c r="K16" s="20"/>
      <c r="L16" s="20"/>
      <c r="M16" s="66">
        <v>0</v>
      </c>
      <c r="N16" s="14"/>
    </row>
    <row r="17" spans="1:13" ht="15.75" customHeight="1" thickBot="1">
      <c r="A17" s="449"/>
      <c r="B17" s="434" t="s">
        <v>70</v>
      </c>
      <c r="C17" s="20">
        <v>2.4</v>
      </c>
      <c r="D17" s="20" t="s">
        <v>54</v>
      </c>
      <c r="E17" s="349"/>
      <c r="F17" s="86">
        <v>0</v>
      </c>
      <c r="H17" s="438"/>
      <c r="I17" s="472" t="s">
        <v>24</v>
      </c>
      <c r="J17" s="473"/>
      <c r="K17" s="473"/>
      <c r="L17" s="40">
        <f>SUM(M3:M16)</f>
        <v>0</v>
      </c>
      <c r="M17" s="41"/>
    </row>
    <row r="18" spans="1:13" ht="15.75" customHeight="1" thickBot="1">
      <c r="A18" s="449"/>
      <c r="B18" s="435"/>
      <c r="C18" s="20">
        <v>2.5</v>
      </c>
      <c r="D18" s="20" t="s">
        <v>55</v>
      </c>
      <c r="E18" s="349"/>
      <c r="F18" s="86">
        <v>0</v>
      </c>
      <c r="H18" s="438"/>
      <c r="I18" s="21"/>
      <c r="J18" s="20"/>
      <c r="K18" s="20"/>
      <c r="L18" s="22"/>
      <c r="M18" s="23"/>
    </row>
    <row r="19" spans="1:13" ht="15.75" customHeight="1" thickBot="1">
      <c r="A19" s="449"/>
      <c r="B19" s="435"/>
      <c r="C19" s="20">
        <v>2.7</v>
      </c>
      <c r="D19" s="20" t="s">
        <v>56</v>
      </c>
      <c r="E19" s="349"/>
      <c r="F19" s="86">
        <v>0</v>
      </c>
      <c r="H19" s="438"/>
      <c r="I19" s="454" t="s">
        <v>25</v>
      </c>
      <c r="J19" s="455"/>
      <c r="K19" s="455"/>
      <c r="L19" s="24"/>
      <c r="M19" s="25"/>
    </row>
    <row r="20" spans="1:13" ht="15.75" customHeight="1">
      <c r="A20" s="449"/>
      <c r="B20" s="435"/>
      <c r="C20" s="20">
        <v>2.8</v>
      </c>
      <c r="D20" s="20" t="s">
        <v>57</v>
      </c>
      <c r="E20" s="349"/>
      <c r="F20" s="86">
        <v>0</v>
      </c>
      <c r="H20" s="438"/>
      <c r="I20" s="456" t="s">
        <v>69</v>
      </c>
      <c r="J20" s="26" t="s">
        <v>20</v>
      </c>
      <c r="K20" s="26" t="s">
        <v>21</v>
      </c>
      <c r="L20" s="26"/>
      <c r="M20" s="323">
        <v>0</v>
      </c>
    </row>
    <row r="21" spans="1:13" ht="15.75" customHeight="1">
      <c r="A21" s="449"/>
      <c r="B21" s="435"/>
      <c r="C21" s="31">
        <v>3.6</v>
      </c>
      <c r="D21" s="31" t="s">
        <v>63</v>
      </c>
      <c r="E21" s="349"/>
      <c r="F21" s="86">
        <v>0</v>
      </c>
      <c r="H21" s="438"/>
      <c r="I21" s="457"/>
      <c r="J21" s="20" t="s">
        <v>22</v>
      </c>
      <c r="K21" s="20" t="s">
        <v>23</v>
      </c>
      <c r="L21" s="20"/>
      <c r="M21" s="76">
        <v>0</v>
      </c>
    </row>
    <row r="22" spans="1:13" ht="15" customHeight="1">
      <c r="A22" s="449"/>
      <c r="B22" s="435"/>
      <c r="C22" s="31">
        <v>3.7</v>
      </c>
      <c r="D22" s="31" t="s">
        <v>64</v>
      </c>
      <c r="E22" s="349"/>
      <c r="F22" s="86"/>
      <c r="H22" s="438"/>
      <c r="I22" s="457"/>
      <c r="J22" s="20" t="s">
        <v>79</v>
      </c>
      <c r="K22" s="20" t="s">
        <v>62</v>
      </c>
      <c r="L22" s="20"/>
      <c r="M22" s="77">
        <v>0</v>
      </c>
    </row>
    <row r="23" spans="1:14" ht="15.75" customHeight="1" thickBot="1">
      <c r="A23" s="449"/>
      <c r="B23" s="436"/>
      <c r="C23" s="31">
        <v>3.8</v>
      </c>
      <c r="D23" s="31" t="s">
        <v>65</v>
      </c>
      <c r="E23" s="352"/>
      <c r="F23" s="353">
        <v>0</v>
      </c>
      <c r="H23" s="438"/>
      <c r="I23" s="457"/>
      <c r="J23" s="20" t="s">
        <v>26</v>
      </c>
      <c r="K23" s="20" t="s">
        <v>27</v>
      </c>
      <c r="L23" s="20"/>
      <c r="M23" s="77">
        <v>0</v>
      </c>
      <c r="N23" s="321"/>
    </row>
    <row r="24" spans="1:18" ht="18.75" customHeight="1" thickBot="1">
      <c r="A24" s="449"/>
      <c r="B24" s="468" t="s">
        <v>58</v>
      </c>
      <c r="C24" s="469"/>
      <c r="D24" s="469"/>
      <c r="E24" s="38">
        <f>SUM(F17:F23)</f>
        <v>0</v>
      </c>
      <c r="F24" s="39"/>
      <c r="H24" s="438"/>
      <c r="I24" s="457"/>
      <c r="J24" s="31" t="s">
        <v>28</v>
      </c>
      <c r="K24" s="20" t="s">
        <v>155</v>
      </c>
      <c r="L24" s="20"/>
      <c r="M24" s="77"/>
      <c r="N24" s="20"/>
      <c r="O24" s="20"/>
      <c r="P24" s="20"/>
      <c r="Q24" s="20"/>
      <c r="R24" s="20"/>
    </row>
    <row r="25" spans="1:18" ht="17.25" customHeight="1" thickBot="1">
      <c r="A25" s="449"/>
      <c r="B25" s="460"/>
      <c r="C25" s="461"/>
      <c r="D25" s="461"/>
      <c r="E25" s="461"/>
      <c r="F25" s="462"/>
      <c r="H25" s="438"/>
      <c r="I25" s="457"/>
      <c r="J25" s="20" t="s">
        <v>89</v>
      </c>
      <c r="K25" s="20" t="s">
        <v>151</v>
      </c>
      <c r="L25" s="20"/>
      <c r="M25" s="77">
        <v>0</v>
      </c>
      <c r="N25" s="20"/>
      <c r="O25" s="20"/>
      <c r="P25" s="20"/>
      <c r="Q25" s="20"/>
      <c r="R25" s="20"/>
    </row>
    <row r="26" spans="1:13" ht="24.75" customHeight="1" thickBot="1">
      <c r="A26" s="450"/>
      <c r="B26" s="573" t="s">
        <v>66</v>
      </c>
      <c r="C26" s="574"/>
      <c r="D26" s="575"/>
      <c r="E26" s="489">
        <f>E12+E24</f>
        <v>0</v>
      </c>
      <c r="F26" s="490"/>
      <c r="H26" s="438"/>
      <c r="I26" s="457"/>
      <c r="J26" s="20" t="s">
        <v>31</v>
      </c>
      <c r="K26" s="20" t="s">
        <v>32</v>
      </c>
      <c r="L26" s="20"/>
      <c r="M26" s="357">
        <v>0</v>
      </c>
    </row>
    <row r="27" spans="1:13" ht="15.75" customHeight="1">
      <c r="A27" s="37"/>
      <c r="B27" s="20"/>
      <c r="H27" s="438"/>
      <c r="I27" s="457"/>
      <c r="J27" s="20" t="s">
        <v>33</v>
      </c>
      <c r="K27" s="20" t="s">
        <v>34</v>
      </c>
      <c r="L27" s="20"/>
      <c r="M27" s="77">
        <v>0</v>
      </c>
    </row>
    <row r="28" spans="1:14" ht="15.75" customHeight="1">
      <c r="A28" s="37"/>
      <c r="B28" s="20"/>
      <c r="H28" s="438"/>
      <c r="I28" s="457"/>
      <c r="J28" s="20" t="s">
        <v>35</v>
      </c>
      <c r="K28" s="20" t="s">
        <v>36</v>
      </c>
      <c r="L28" s="20"/>
      <c r="M28" s="77">
        <v>0</v>
      </c>
      <c r="N28" s="20"/>
    </row>
    <row r="29" spans="1:18" ht="15" customHeight="1">
      <c r="A29" s="20"/>
      <c r="B29" s="20"/>
      <c r="H29" s="438"/>
      <c r="I29" s="457"/>
      <c r="J29" s="20" t="s">
        <v>39</v>
      </c>
      <c r="K29" s="20" t="s">
        <v>156</v>
      </c>
      <c r="L29" s="20"/>
      <c r="M29" s="77">
        <v>0</v>
      </c>
      <c r="N29" s="321"/>
      <c r="O29" s="20"/>
      <c r="P29" s="20"/>
      <c r="Q29" s="20"/>
      <c r="R29" s="20"/>
    </row>
    <row r="30" spans="8:18" ht="15" customHeight="1">
      <c r="H30" s="438"/>
      <c r="I30" s="457"/>
      <c r="J30" s="20" t="s">
        <v>105</v>
      </c>
      <c r="K30" s="20" t="s">
        <v>154</v>
      </c>
      <c r="L30" s="20"/>
      <c r="M30" s="77">
        <v>0</v>
      </c>
      <c r="N30" s="321"/>
      <c r="O30" s="20"/>
      <c r="P30" s="20"/>
      <c r="Q30" s="20"/>
      <c r="R30" s="20"/>
    </row>
    <row r="31" spans="8:18" s="347" customFormat="1" ht="15" customHeight="1">
      <c r="H31" s="438"/>
      <c r="I31" s="457"/>
      <c r="J31" s="20" t="s">
        <v>39</v>
      </c>
      <c r="K31" s="20" t="s">
        <v>163</v>
      </c>
      <c r="L31" s="20"/>
      <c r="M31" s="77">
        <v>0</v>
      </c>
      <c r="O31" s="20"/>
      <c r="P31" s="20"/>
      <c r="Q31" s="20"/>
      <c r="R31" s="20"/>
    </row>
    <row r="32" spans="6:14" ht="15" customHeight="1">
      <c r="F32" s="33"/>
      <c r="H32" s="438"/>
      <c r="I32" s="457"/>
      <c r="J32" s="31" t="s">
        <v>41</v>
      </c>
      <c r="K32" s="31" t="s">
        <v>42</v>
      </c>
      <c r="L32" s="20"/>
      <c r="M32" s="77">
        <v>0</v>
      </c>
      <c r="N32" s="20"/>
    </row>
    <row r="33" spans="8:13" ht="15.75" customHeight="1">
      <c r="H33" s="438"/>
      <c r="I33" s="457"/>
      <c r="J33" s="20"/>
      <c r="K33" s="20"/>
      <c r="L33" s="20"/>
      <c r="M33" s="67"/>
    </row>
    <row r="34" spans="8:15" ht="15.75" customHeight="1">
      <c r="H34" s="438"/>
      <c r="I34" s="457"/>
      <c r="J34" s="31"/>
      <c r="K34" s="31"/>
      <c r="L34" s="20"/>
      <c r="M34" s="66"/>
      <c r="O34" s="33"/>
    </row>
    <row r="35" spans="8:13" ht="15.75" thickBot="1">
      <c r="H35" s="439"/>
      <c r="I35" s="472" t="s">
        <v>25</v>
      </c>
      <c r="J35" s="473"/>
      <c r="K35" s="473"/>
      <c r="L35" s="40">
        <f>SUM(M20:M34)</f>
        <v>0</v>
      </c>
      <c r="M35" s="41"/>
    </row>
    <row r="36" spans="8:13" ht="15.75" thickBot="1">
      <c r="H36" s="34"/>
      <c r="I36" s="468" t="s">
        <v>67</v>
      </c>
      <c r="J36" s="469"/>
      <c r="K36" s="474"/>
      <c r="L36" s="571">
        <f>L35+L17</f>
        <v>0</v>
      </c>
      <c r="M36" s="572"/>
    </row>
    <row r="37" ht="15">
      <c r="I37" s="35"/>
    </row>
    <row r="42" ht="15">
      <c r="M42" s="33"/>
    </row>
  </sheetData>
  <sheetProtection/>
  <mergeCells count="18">
    <mergeCell ref="A2:A26"/>
    <mergeCell ref="H2:H35"/>
    <mergeCell ref="B3:B11"/>
    <mergeCell ref="I3:I16"/>
    <mergeCell ref="B12:D12"/>
    <mergeCell ref="B16:D16"/>
    <mergeCell ref="E16:F16"/>
    <mergeCell ref="B17:B23"/>
    <mergeCell ref="I17:K17"/>
    <mergeCell ref="I19:K19"/>
    <mergeCell ref="I20:I34"/>
    <mergeCell ref="L36:M36"/>
    <mergeCell ref="B24:D24"/>
    <mergeCell ref="B25:F25"/>
    <mergeCell ref="B26:D26"/>
    <mergeCell ref="E26:F26"/>
    <mergeCell ref="I35:K35"/>
    <mergeCell ref="I36:K3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PageLayoutView="0" workbookViewId="0" topLeftCell="A25">
      <selection activeCell="M39" sqref="M39"/>
    </sheetView>
  </sheetViews>
  <sheetFormatPr defaultColWidth="11.421875" defaultRowHeight="15"/>
  <cols>
    <col min="1" max="1" width="6.140625" style="0" customWidth="1"/>
    <col min="2" max="2" width="5.7109375" style="0" customWidth="1"/>
    <col min="3" max="3" width="8.7109375" style="0" customWidth="1"/>
    <col min="4" max="4" width="33.140625" style="0" customWidth="1"/>
    <col min="5" max="5" width="10.57421875" style="0" customWidth="1"/>
    <col min="6" max="6" width="13.00390625" style="0" customWidth="1"/>
    <col min="7" max="7" width="5.57421875" style="0" customWidth="1"/>
    <col min="8" max="8" width="8.8515625" style="0" customWidth="1"/>
    <col min="9" max="9" width="6.8515625" style="0" customWidth="1"/>
    <col min="10" max="10" width="8.7109375" style="0" customWidth="1"/>
    <col min="11" max="11" width="33.140625" style="0" customWidth="1"/>
    <col min="13" max="13" width="14.57421875" style="0" bestFit="1" customWidth="1"/>
  </cols>
  <sheetData>
    <row r="1" ht="32.25" customHeight="1" thickBot="1"/>
    <row r="2" spans="1:13" ht="15.75" customHeight="1" thickBot="1">
      <c r="A2" s="448" t="s">
        <v>168</v>
      </c>
      <c r="B2" s="17" t="s">
        <v>43</v>
      </c>
      <c r="C2" s="26"/>
      <c r="D2" s="26"/>
      <c r="E2" s="18">
        <v>44927</v>
      </c>
      <c r="F2" s="19">
        <v>44957</v>
      </c>
      <c r="G2" s="19"/>
      <c r="H2" s="437" t="s">
        <v>169</v>
      </c>
      <c r="I2" s="15" t="s">
        <v>19</v>
      </c>
      <c r="J2" s="16"/>
      <c r="K2" s="17"/>
      <c r="L2" s="18">
        <v>44927</v>
      </c>
      <c r="M2" s="19">
        <v>44957</v>
      </c>
    </row>
    <row r="3" spans="1:14" ht="15" customHeight="1">
      <c r="A3" s="449"/>
      <c r="B3" s="434">
        <v>1</v>
      </c>
      <c r="C3" s="26">
        <v>1.1</v>
      </c>
      <c r="D3" s="26" t="s">
        <v>44</v>
      </c>
      <c r="E3" s="94"/>
      <c r="F3" s="101">
        <v>0</v>
      </c>
      <c r="H3" s="438"/>
      <c r="I3" s="440">
        <v>5</v>
      </c>
      <c r="J3" s="111" t="s">
        <v>20</v>
      </c>
      <c r="K3" s="111" t="s">
        <v>21</v>
      </c>
      <c r="L3" s="111"/>
      <c r="M3" s="75">
        <v>0</v>
      </c>
      <c r="N3" s="107"/>
    </row>
    <row r="4" spans="1:14" ht="15" customHeight="1">
      <c r="A4" s="449"/>
      <c r="B4" s="435"/>
      <c r="C4" s="20">
        <v>1.2</v>
      </c>
      <c r="D4" s="20" t="s">
        <v>45</v>
      </c>
      <c r="E4" s="93">
        <v>0</v>
      </c>
      <c r="F4" s="102"/>
      <c r="H4" s="438"/>
      <c r="I4" s="441"/>
      <c r="J4" s="111" t="s">
        <v>78</v>
      </c>
      <c r="K4" s="111" t="s">
        <v>23</v>
      </c>
      <c r="L4" s="111"/>
      <c r="M4" s="75">
        <v>0</v>
      </c>
      <c r="N4" s="107"/>
    </row>
    <row r="5" spans="1:14" ht="15" customHeight="1">
      <c r="A5" s="449"/>
      <c r="B5" s="435"/>
      <c r="C5" s="20">
        <v>1.3</v>
      </c>
      <c r="D5" s="20" t="s">
        <v>46</v>
      </c>
      <c r="E5" s="92">
        <v>0</v>
      </c>
      <c r="F5" s="103">
        <v>0</v>
      </c>
      <c r="G5" s="355"/>
      <c r="H5" s="438"/>
      <c r="I5" s="441"/>
      <c r="J5" s="111" t="s">
        <v>79</v>
      </c>
      <c r="K5" s="111" t="s">
        <v>62</v>
      </c>
      <c r="L5" s="113"/>
      <c r="M5" s="75">
        <v>0</v>
      </c>
      <c r="N5" s="107"/>
    </row>
    <row r="6" spans="1:14" ht="15" customHeight="1">
      <c r="A6" s="449"/>
      <c r="B6" s="435"/>
      <c r="C6" s="20">
        <v>1.4</v>
      </c>
      <c r="D6" s="20" t="s">
        <v>47</v>
      </c>
      <c r="E6" s="92">
        <v>0</v>
      </c>
      <c r="F6" s="102">
        <v>0</v>
      </c>
      <c r="G6" s="355"/>
      <c r="H6" s="438"/>
      <c r="I6" s="441"/>
      <c r="J6" s="111" t="s">
        <v>80</v>
      </c>
      <c r="K6" s="111" t="s">
        <v>81</v>
      </c>
      <c r="L6" s="113"/>
      <c r="M6" s="75">
        <v>0</v>
      </c>
      <c r="N6" s="107"/>
    </row>
    <row r="7" spans="1:14" ht="15" customHeight="1">
      <c r="A7" s="449"/>
      <c r="B7" s="435"/>
      <c r="C7" s="20">
        <v>1.5</v>
      </c>
      <c r="D7" s="20" t="s">
        <v>48</v>
      </c>
      <c r="E7" s="92">
        <v>0</v>
      </c>
      <c r="F7" s="103"/>
      <c r="G7" s="355"/>
      <c r="H7" s="438"/>
      <c r="I7" s="441"/>
      <c r="J7" s="111" t="s">
        <v>82</v>
      </c>
      <c r="K7" s="111" t="s">
        <v>83</v>
      </c>
      <c r="L7" s="113"/>
      <c r="M7" s="75">
        <v>0</v>
      </c>
      <c r="N7" s="107"/>
    </row>
    <row r="8" spans="1:14" ht="15" customHeight="1">
      <c r="A8" s="449"/>
      <c r="B8" s="435"/>
      <c r="C8" s="20">
        <v>1.7</v>
      </c>
      <c r="D8" s="20" t="s">
        <v>49</v>
      </c>
      <c r="E8" s="92">
        <v>0</v>
      </c>
      <c r="F8" s="103">
        <v>0</v>
      </c>
      <c r="G8" s="355"/>
      <c r="H8" s="438"/>
      <c r="I8" s="441"/>
      <c r="J8" s="111" t="s">
        <v>84</v>
      </c>
      <c r="K8" s="111" t="s">
        <v>85</v>
      </c>
      <c r="L8" s="113"/>
      <c r="M8" s="75">
        <v>0</v>
      </c>
      <c r="N8" s="107"/>
    </row>
    <row r="9" spans="1:14" ht="15" customHeight="1">
      <c r="A9" s="449"/>
      <c r="B9" s="435"/>
      <c r="C9" s="20">
        <v>1.8</v>
      </c>
      <c r="D9" s="20" t="s">
        <v>50</v>
      </c>
      <c r="E9" s="92">
        <v>0</v>
      </c>
      <c r="F9" s="103"/>
      <c r="G9" s="355"/>
      <c r="H9" s="438"/>
      <c r="I9" s="441"/>
      <c r="J9" s="111" t="s">
        <v>86</v>
      </c>
      <c r="K9" s="111" t="s">
        <v>87</v>
      </c>
      <c r="L9" s="113"/>
      <c r="M9" s="75">
        <v>0</v>
      </c>
      <c r="N9" s="107"/>
    </row>
    <row r="10" spans="1:14" ht="15" customHeight="1">
      <c r="A10" s="449"/>
      <c r="B10" s="435"/>
      <c r="C10" s="20">
        <v>1.9</v>
      </c>
      <c r="D10" s="20" t="s">
        <v>51</v>
      </c>
      <c r="E10" s="92"/>
      <c r="F10" s="103"/>
      <c r="H10" s="438"/>
      <c r="I10" s="441"/>
      <c r="J10" s="111" t="s">
        <v>26</v>
      </c>
      <c r="K10" s="111" t="s">
        <v>27</v>
      </c>
      <c r="L10" s="113"/>
      <c r="M10" s="75">
        <v>0</v>
      </c>
      <c r="N10" s="107"/>
    </row>
    <row r="11" spans="1:14" ht="15" customHeight="1" thickBot="1">
      <c r="A11" s="449"/>
      <c r="B11" s="436"/>
      <c r="E11" s="104"/>
      <c r="F11" s="105"/>
      <c r="H11" s="438"/>
      <c r="I11" s="441"/>
      <c r="J11" s="112" t="s">
        <v>28</v>
      </c>
      <c r="K11" s="112" t="s">
        <v>88</v>
      </c>
      <c r="L11" s="113"/>
      <c r="M11" s="75">
        <v>0</v>
      </c>
      <c r="N11" s="107"/>
    </row>
    <row r="12" spans="1:14" ht="21" customHeight="1" thickBot="1">
      <c r="A12" s="449"/>
      <c r="B12" s="451" t="s">
        <v>52</v>
      </c>
      <c r="C12" s="452"/>
      <c r="D12" s="453"/>
      <c r="E12" s="99"/>
      <c r="F12" s="100">
        <f>SUM(F3:F11)</f>
        <v>0</v>
      </c>
      <c r="H12" s="438"/>
      <c r="I12" s="441"/>
      <c r="J12" s="111" t="s">
        <v>89</v>
      </c>
      <c r="K12" s="111" t="s">
        <v>90</v>
      </c>
      <c r="L12" s="113"/>
      <c r="M12" s="77">
        <v>0</v>
      </c>
      <c r="N12" s="14"/>
    </row>
    <row r="13" spans="1:14" ht="15" customHeight="1">
      <c r="A13" s="449"/>
      <c r="B13" s="36"/>
      <c r="H13" s="438"/>
      <c r="I13" s="441"/>
      <c r="J13" s="111" t="s">
        <v>31</v>
      </c>
      <c r="K13" s="111" t="s">
        <v>32</v>
      </c>
      <c r="L13" s="30"/>
      <c r="M13" s="77">
        <v>0</v>
      </c>
      <c r="N13" s="107"/>
    </row>
    <row r="14" spans="1:14" ht="15" customHeight="1" thickBot="1">
      <c r="A14" s="449"/>
      <c r="H14" s="438"/>
      <c r="I14" s="441"/>
      <c r="J14" s="111" t="s">
        <v>33</v>
      </c>
      <c r="K14" s="111" t="s">
        <v>91</v>
      </c>
      <c r="L14" s="113"/>
      <c r="M14" s="77">
        <v>0</v>
      </c>
      <c r="N14" s="14"/>
    </row>
    <row r="15" spans="1:14" ht="15" customHeight="1">
      <c r="A15" s="449"/>
      <c r="B15" s="26"/>
      <c r="C15" s="26"/>
      <c r="D15" s="26"/>
      <c r="E15" s="94"/>
      <c r="F15" s="96"/>
      <c r="H15" s="438"/>
      <c r="I15" s="441"/>
      <c r="J15" s="111" t="s">
        <v>39</v>
      </c>
      <c r="K15" s="111" t="s">
        <v>34</v>
      </c>
      <c r="L15" s="113"/>
      <c r="M15" s="77">
        <v>0</v>
      </c>
      <c r="N15" s="14"/>
    </row>
    <row r="16" spans="1:14" ht="15.75" customHeight="1">
      <c r="A16" s="449"/>
      <c r="B16" s="444" t="s">
        <v>53</v>
      </c>
      <c r="C16" s="444"/>
      <c r="D16" s="444"/>
      <c r="E16" s="97"/>
      <c r="F16" s="95"/>
      <c r="H16" s="438"/>
      <c r="I16" s="441"/>
      <c r="J16" s="114" t="s">
        <v>41</v>
      </c>
      <c r="K16" s="111" t="s">
        <v>42</v>
      </c>
      <c r="L16" s="111"/>
      <c r="M16" s="75">
        <v>0</v>
      </c>
      <c r="N16" s="14"/>
    </row>
    <row r="17" spans="1:14" ht="15.75" customHeight="1">
      <c r="A17" s="449"/>
      <c r="B17" s="84"/>
      <c r="C17" s="84"/>
      <c r="D17" s="84"/>
      <c r="E17" s="97"/>
      <c r="F17" s="95"/>
      <c r="H17" s="438"/>
      <c r="I17" s="109"/>
      <c r="J17" s="21"/>
      <c r="K17" s="20"/>
      <c r="L17" s="20"/>
      <c r="M17" s="66"/>
      <c r="N17" s="14"/>
    </row>
    <row r="18" spans="1:14" ht="15.75" customHeight="1">
      <c r="A18" s="449"/>
      <c r="B18" s="91"/>
      <c r="C18" s="91"/>
      <c r="D18" s="91"/>
      <c r="E18" s="97"/>
      <c r="F18" s="95"/>
      <c r="H18" s="438"/>
      <c r="I18" s="109"/>
      <c r="J18" s="21"/>
      <c r="K18" s="20"/>
      <c r="L18" s="20"/>
      <c r="M18" s="66"/>
      <c r="N18" s="14"/>
    </row>
    <row r="19" spans="1:14" ht="15.75" customHeight="1">
      <c r="A19" s="449"/>
      <c r="B19" s="91"/>
      <c r="C19" s="91"/>
      <c r="D19" s="91"/>
      <c r="E19" s="97"/>
      <c r="F19" s="95"/>
      <c r="H19" s="438"/>
      <c r="I19" s="109"/>
      <c r="J19" s="21"/>
      <c r="K19" s="20"/>
      <c r="L19" s="20"/>
      <c r="M19" s="66"/>
      <c r="N19" s="14"/>
    </row>
    <row r="20" spans="1:14" ht="15.75" customHeight="1" thickBot="1">
      <c r="A20" s="449"/>
      <c r="B20" s="91"/>
      <c r="C20" s="91"/>
      <c r="D20" s="91"/>
      <c r="E20" s="97"/>
      <c r="F20" s="95"/>
      <c r="H20" s="438"/>
      <c r="I20" s="109"/>
      <c r="J20" s="21"/>
      <c r="K20" s="20"/>
      <c r="L20" s="20"/>
      <c r="M20" s="66"/>
      <c r="N20" s="14"/>
    </row>
    <row r="21" spans="1:13" ht="22.5" customHeight="1" thickBot="1">
      <c r="A21" s="449"/>
      <c r="B21" s="434" t="s">
        <v>70</v>
      </c>
      <c r="C21" s="20">
        <v>2.4</v>
      </c>
      <c r="D21" s="20" t="s">
        <v>54</v>
      </c>
      <c r="E21" s="97"/>
      <c r="F21" s="95"/>
      <c r="H21" s="438"/>
      <c r="I21" s="442" t="s">
        <v>24</v>
      </c>
      <c r="J21" s="443"/>
      <c r="K21" s="443"/>
      <c r="L21" s="115">
        <f>SUM(M3:M19)</f>
        <v>0</v>
      </c>
      <c r="M21" s="116"/>
    </row>
    <row r="22" spans="1:13" ht="15.75" customHeight="1" thickBot="1">
      <c r="A22" s="449"/>
      <c r="B22" s="435"/>
      <c r="C22" s="20">
        <v>2.5</v>
      </c>
      <c r="D22" s="20" t="s">
        <v>55</v>
      </c>
      <c r="E22" s="97"/>
      <c r="F22" s="95"/>
      <c r="H22" s="438"/>
      <c r="I22" s="21"/>
      <c r="J22" s="20"/>
      <c r="K22" s="20"/>
      <c r="L22" s="22"/>
      <c r="M22" s="23"/>
    </row>
    <row r="23" spans="1:13" ht="15.75" customHeight="1" thickBot="1">
      <c r="A23" s="449"/>
      <c r="B23" s="435"/>
      <c r="C23" s="20">
        <v>2.7</v>
      </c>
      <c r="D23" s="20" t="s">
        <v>56</v>
      </c>
      <c r="E23" s="97"/>
      <c r="F23" s="95"/>
      <c r="H23" s="438"/>
      <c r="I23" s="454" t="s">
        <v>25</v>
      </c>
      <c r="J23" s="455"/>
      <c r="K23" s="455"/>
      <c r="L23" s="24"/>
      <c r="M23" s="108"/>
    </row>
    <row r="24" spans="1:13" ht="15.75" customHeight="1">
      <c r="A24" s="449"/>
      <c r="B24" s="435"/>
      <c r="C24" s="20">
        <v>2.8</v>
      </c>
      <c r="D24" s="20" t="s">
        <v>57</v>
      </c>
      <c r="E24" s="97"/>
      <c r="F24" s="95">
        <v>0</v>
      </c>
      <c r="H24" s="438"/>
      <c r="I24" s="456" t="s">
        <v>69</v>
      </c>
      <c r="J24" s="110" t="s">
        <v>20</v>
      </c>
      <c r="K24" s="110" t="s">
        <v>21</v>
      </c>
      <c r="L24" s="110"/>
      <c r="M24" s="76">
        <v>0</v>
      </c>
    </row>
    <row r="25" spans="1:13" ht="15.75" customHeight="1">
      <c r="A25" s="449"/>
      <c r="B25" s="435"/>
      <c r="C25" s="31">
        <v>3.6</v>
      </c>
      <c r="D25" s="31" t="s">
        <v>63</v>
      </c>
      <c r="E25" s="97"/>
      <c r="F25" s="95">
        <v>0</v>
      </c>
      <c r="G25" s="355"/>
      <c r="H25" s="438"/>
      <c r="I25" s="457"/>
      <c r="J25" s="111" t="s">
        <v>78</v>
      </c>
      <c r="K25" s="111" t="s">
        <v>23</v>
      </c>
      <c r="L25" s="111"/>
      <c r="M25" s="75">
        <v>0</v>
      </c>
    </row>
    <row r="26" spans="1:13" ht="15" customHeight="1">
      <c r="A26" s="449"/>
      <c r="B26" s="435"/>
      <c r="C26" s="31">
        <v>3.7</v>
      </c>
      <c r="D26" s="31" t="s">
        <v>64</v>
      </c>
      <c r="E26" s="97"/>
      <c r="F26" s="95"/>
      <c r="G26" s="355"/>
      <c r="H26" s="438"/>
      <c r="I26" s="457"/>
      <c r="J26" s="111" t="s">
        <v>79</v>
      </c>
      <c r="K26" s="111" t="s">
        <v>62</v>
      </c>
      <c r="L26" s="111"/>
      <c r="M26" s="75">
        <v>0</v>
      </c>
    </row>
    <row r="27" spans="1:13" ht="15.75" customHeight="1" thickBot="1">
      <c r="A27" s="449"/>
      <c r="B27" s="436"/>
      <c r="C27" s="31">
        <v>3.8</v>
      </c>
      <c r="D27" s="31" t="s">
        <v>65</v>
      </c>
      <c r="E27" s="98"/>
      <c r="F27" s="95">
        <v>0</v>
      </c>
      <c r="G27" s="355"/>
      <c r="H27" s="438"/>
      <c r="I27" s="457"/>
      <c r="J27" s="111" t="s">
        <v>80</v>
      </c>
      <c r="K27" s="111" t="s">
        <v>81</v>
      </c>
      <c r="L27" s="111"/>
      <c r="M27" s="75">
        <v>0</v>
      </c>
    </row>
    <row r="28" spans="1:13" ht="22.5" customHeight="1" thickBot="1">
      <c r="A28" s="449"/>
      <c r="B28" s="451" t="s">
        <v>58</v>
      </c>
      <c r="C28" s="452"/>
      <c r="D28" s="452"/>
      <c r="E28" s="38"/>
      <c r="F28" s="106">
        <f>SUM(F21:F27)</f>
        <v>0</v>
      </c>
      <c r="G28" s="355"/>
      <c r="H28" s="438"/>
      <c r="I28" s="457"/>
      <c r="J28" s="111" t="s">
        <v>82</v>
      </c>
      <c r="K28" s="111" t="s">
        <v>83</v>
      </c>
      <c r="L28" s="111"/>
      <c r="M28" s="78">
        <v>0</v>
      </c>
    </row>
    <row r="29" spans="1:13" ht="15" customHeight="1" thickBot="1">
      <c r="A29" s="449"/>
      <c r="B29" s="460"/>
      <c r="C29" s="461"/>
      <c r="D29" s="461"/>
      <c r="E29" s="461"/>
      <c r="F29" s="462"/>
      <c r="H29" s="438"/>
      <c r="I29" s="457"/>
      <c r="J29" s="111" t="s">
        <v>84</v>
      </c>
      <c r="K29" s="111" t="s">
        <v>85</v>
      </c>
      <c r="L29" s="111"/>
      <c r="M29" s="76">
        <v>0</v>
      </c>
    </row>
    <row r="30" spans="1:13" ht="22.5" customHeight="1" thickBot="1">
      <c r="A30" s="450"/>
      <c r="B30" s="445" t="s">
        <v>66</v>
      </c>
      <c r="C30" s="446"/>
      <c r="D30" s="447"/>
      <c r="E30" s="458">
        <f>F12+F28</f>
        <v>0</v>
      </c>
      <c r="F30" s="459"/>
      <c r="H30" s="438"/>
      <c r="I30" s="457"/>
      <c r="J30" s="111" t="s">
        <v>86</v>
      </c>
      <c r="K30" s="111" t="s">
        <v>87</v>
      </c>
      <c r="L30" s="111"/>
      <c r="M30" s="76">
        <v>0</v>
      </c>
    </row>
    <row r="31" spans="1:13" ht="15.75" customHeight="1">
      <c r="A31" s="37"/>
      <c r="B31" s="20"/>
      <c r="H31" s="438"/>
      <c r="I31" s="457"/>
      <c r="J31" s="111" t="s">
        <v>26</v>
      </c>
      <c r="K31" s="111" t="s">
        <v>27</v>
      </c>
      <c r="L31" s="111"/>
      <c r="M31" s="75">
        <v>0</v>
      </c>
    </row>
    <row r="32" spans="1:13" ht="15.75" customHeight="1">
      <c r="A32" s="37"/>
      <c r="B32" s="20"/>
      <c r="H32" s="438"/>
      <c r="I32" s="457"/>
      <c r="J32" s="112" t="s">
        <v>28</v>
      </c>
      <c r="K32" s="112" t="s">
        <v>88</v>
      </c>
      <c r="L32" s="111"/>
      <c r="M32" s="76">
        <v>0</v>
      </c>
    </row>
    <row r="33" spans="1:13" ht="15" customHeight="1">
      <c r="A33" s="20"/>
      <c r="B33" s="20"/>
      <c r="H33" s="438"/>
      <c r="I33" s="457"/>
      <c r="J33" s="111" t="s">
        <v>89</v>
      </c>
      <c r="K33" s="111" t="s">
        <v>90</v>
      </c>
      <c r="L33" s="111"/>
      <c r="M33" s="76">
        <v>0</v>
      </c>
    </row>
    <row r="34" spans="8:13" ht="15" customHeight="1">
      <c r="H34" s="438"/>
      <c r="I34" s="457"/>
      <c r="J34" s="111" t="s">
        <v>31</v>
      </c>
      <c r="K34" s="111" t="s">
        <v>32</v>
      </c>
      <c r="L34" s="20"/>
      <c r="M34" s="76">
        <v>0</v>
      </c>
    </row>
    <row r="35" spans="6:13" ht="15" customHeight="1">
      <c r="F35" s="33"/>
      <c r="H35" s="438"/>
      <c r="I35" s="457"/>
      <c r="J35" s="111" t="s">
        <v>33</v>
      </c>
      <c r="K35" s="111" t="s">
        <v>91</v>
      </c>
      <c r="L35" s="111"/>
      <c r="M35" s="76">
        <v>0</v>
      </c>
    </row>
    <row r="36" spans="8:13" ht="15.75" customHeight="1">
      <c r="H36" s="438"/>
      <c r="I36" s="457"/>
      <c r="J36" s="111" t="s">
        <v>35</v>
      </c>
      <c r="K36" s="111" t="s">
        <v>36</v>
      </c>
      <c r="L36" s="20"/>
      <c r="M36" s="76">
        <v>0</v>
      </c>
    </row>
    <row r="37" spans="8:13" ht="15.75" customHeight="1">
      <c r="H37" s="438"/>
      <c r="I37" s="457"/>
      <c r="J37" s="111" t="s">
        <v>39</v>
      </c>
      <c r="K37" s="111" t="s">
        <v>92</v>
      </c>
      <c r="L37" s="111"/>
      <c r="M37" s="76">
        <v>0</v>
      </c>
    </row>
    <row r="38" spans="8:13" s="355" customFormat="1" ht="15.75" customHeight="1">
      <c r="H38" s="438"/>
      <c r="I38" s="356"/>
      <c r="J38" s="111" t="s">
        <v>105</v>
      </c>
      <c r="K38" s="111" t="s">
        <v>106</v>
      </c>
      <c r="L38" s="111"/>
      <c r="M38" s="76">
        <v>0</v>
      </c>
    </row>
    <row r="39" spans="8:13" s="355" customFormat="1" ht="15.75" customHeight="1">
      <c r="H39" s="438"/>
      <c r="I39" s="356"/>
      <c r="J39" s="111" t="s">
        <v>162</v>
      </c>
      <c r="K39" s="111" t="s">
        <v>163</v>
      </c>
      <c r="L39" s="111"/>
      <c r="M39" s="76">
        <v>0</v>
      </c>
    </row>
    <row r="40" spans="8:13" ht="15.75" customHeight="1">
      <c r="H40" s="438"/>
      <c r="I40" s="85"/>
      <c r="J40" s="112" t="s">
        <v>41</v>
      </c>
      <c r="K40" s="112" t="s">
        <v>42</v>
      </c>
      <c r="L40" s="20"/>
      <c r="M40" s="76">
        <v>0</v>
      </c>
    </row>
    <row r="41" spans="8:13" ht="15.75" customHeight="1">
      <c r="H41" s="438"/>
      <c r="I41" s="90"/>
      <c r="J41" s="112"/>
      <c r="K41" s="20"/>
      <c r="L41" s="20"/>
      <c r="M41" s="66"/>
    </row>
    <row r="42" spans="8:13" ht="15.75" customHeight="1">
      <c r="H42" s="438"/>
      <c r="I42" s="90"/>
      <c r="J42" s="20"/>
      <c r="K42" s="20"/>
      <c r="L42" s="20"/>
      <c r="M42" s="66"/>
    </row>
    <row r="43" spans="8:13" ht="15.75" customHeight="1" thickBot="1">
      <c r="H43" s="438"/>
      <c r="I43" s="90"/>
      <c r="J43" s="112"/>
      <c r="K43" s="112"/>
      <c r="L43" s="20"/>
      <c r="M43" s="66"/>
    </row>
    <row r="44" spans="8:13" ht="23.25" customHeight="1" thickBot="1">
      <c r="H44" s="439"/>
      <c r="I44" s="431" t="s">
        <v>25</v>
      </c>
      <c r="J44" s="432"/>
      <c r="K44" s="433"/>
      <c r="L44" s="118">
        <f>SUM(M24:M42)</f>
        <v>0</v>
      </c>
      <c r="M44" s="117"/>
    </row>
    <row r="45" spans="8:13" ht="26.25" customHeight="1" thickBot="1">
      <c r="H45" s="34"/>
      <c r="I45" s="431" t="s">
        <v>67</v>
      </c>
      <c r="J45" s="432"/>
      <c r="K45" s="433"/>
      <c r="L45" s="429">
        <f>L44+L21</f>
        <v>0</v>
      </c>
      <c r="M45" s="430"/>
    </row>
    <row r="46" ht="15">
      <c r="I46" s="35"/>
    </row>
    <row r="47" ht="15">
      <c r="M47" s="82"/>
    </row>
    <row r="49" ht="15">
      <c r="M49" s="74"/>
    </row>
  </sheetData>
  <sheetProtection/>
  <mergeCells count="17">
    <mergeCell ref="A2:A30"/>
    <mergeCell ref="B12:D12"/>
    <mergeCell ref="I44:K44"/>
    <mergeCell ref="I23:K23"/>
    <mergeCell ref="I24:I37"/>
    <mergeCell ref="B21:B27"/>
    <mergeCell ref="E30:F30"/>
    <mergeCell ref="B29:F29"/>
    <mergeCell ref="B28:D28"/>
    <mergeCell ref="L45:M45"/>
    <mergeCell ref="I45:K45"/>
    <mergeCell ref="B3:B11"/>
    <mergeCell ref="H2:H44"/>
    <mergeCell ref="I3:I16"/>
    <mergeCell ref="I21:K21"/>
    <mergeCell ref="B16:D16"/>
    <mergeCell ref="B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3">
      <selection activeCell="F14" sqref="F14"/>
    </sheetView>
  </sheetViews>
  <sheetFormatPr defaultColWidth="11.421875" defaultRowHeight="15"/>
  <cols>
    <col min="1" max="1" width="16.28125" style="0" customWidth="1"/>
    <col min="2" max="2" width="15.8515625" style="0" customWidth="1"/>
    <col min="3" max="4" width="17.00390625" style="0" customWidth="1"/>
    <col min="5" max="5" width="20.140625" style="0" customWidth="1"/>
    <col min="6" max="6" width="31.140625" style="0" customWidth="1"/>
  </cols>
  <sheetData>
    <row r="1" spans="1:6" ht="51" customHeight="1">
      <c r="A1" s="378" t="s">
        <v>204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165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'FEBRERO 2023 g'!E12</f>
        <v>9788.36</v>
      </c>
      <c r="C6" s="8">
        <f>'FEBRERO 2023 g'!L24</f>
        <v>98812.55000000002</v>
      </c>
      <c r="D6" s="4" t="s">
        <v>59</v>
      </c>
      <c r="E6" s="12">
        <f>C6/B6</f>
        <v>10.094903538488573</v>
      </c>
      <c r="F6" s="46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'FEBRERO 2023 g'!E31</f>
        <v>60688.37</v>
      </c>
      <c r="C7" s="2">
        <f>'FEBRERO 2023 g'!L47</f>
        <v>346370.56</v>
      </c>
      <c r="D7" s="4" t="s">
        <v>13</v>
      </c>
      <c r="E7" s="12">
        <f>C7/B7</f>
        <v>5.7073630417162295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251">
        <f>SUM(B6:B7)</f>
        <v>70476.73000000001</v>
      </c>
      <c r="C8" s="252">
        <f>SUM(C6:C7)</f>
        <v>445183.11</v>
      </c>
      <c r="D8" s="407">
        <f>C8/B8</f>
        <v>6.316739014423625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200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4.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130030.28</v>
      </c>
      <c r="C11" s="8">
        <v>232876.91</v>
      </c>
      <c r="D11" s="4" t="s">
        <v>59</v>
      </c>
      <c r="E11" s="12">
        <f>C11/B11</f>
        <v>1.7909436940380348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656216.04</v>
      </c>
      <c r="C12" s="2">
        <v>824024.91</v>
      </c>
      <c r="D12" s="4" t="s">
        <v>13</v>
      </c>
      <c r="E12" s="12">
        <f>C12/B12</f>
        <v>1.255721987533252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251">
        <f>SUM(B11:B12)</f>
        <v>786246.3200000001</v>
      </c>
      <c r="C13" s="252">
        <f>SUM(C11:C12)</f>
        <v>1056901.82</v>
      </c>
      <c r="D13" s="407">
        <f>C13/B13</f>
        <v>1.3442375412326253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47.2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166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404" t="s">
        <v>160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463" t="s">
        <v>94</v>
      </c>
      <c r="F21" s="46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portrait" paperSize="9" scale="75" r:id="rId2"/>
  <headerFooter>
    <oddHeader xml:space="preserve">&amp;L        </oddHeader>
    <oddFooter>&amp;L&amp;P de &amp;N&amp;CDirección Financiera&amp;R&amp;F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zoomScalePageLayoutView="0" workbookViewId="0" topLeftCell="A16">
      <selection activeCell="E31" sqref="E31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3.00390625" style="0" bestFit="1" customWidth="1"/>
    <col min="7" max="7" width="4.7109375" style="0" customWidth="1"/>
    <col min="8" max="8" width="10.28125" style="0" customWidth="1"/>
    <col min="9" max="9" width="5.7109375" style="0" customWidth="1"/>
    <col min="10" max="10" width="8.7109375" style="0" customWidth="1"/>
    <col min="11" max="11" width="33.140625" style="0" customWidth="1"/>
    <col min="13" max="13" width="12.00390625" style="0" bestFit="1" customWidth="1"/>
  </cols>
  <sheetData>
    <row r="1" s="328" customFormat="1" ht="24" customHeight="1" thickBot="1"/>
    <row r="2" spans="1:13" ht="23.25" customHeight="1" thickBot="1">
      <c r="A2" s="448" t="s">
        <v>168</v>
      </c>
      <c r="B2" s="156" t="s">
        <v>43</v>
      </c>
      <c r="C2" s="26"/>
      <c r="D2" s="26"/>
      <c r="E2" s="18">
        <v>44958</v>
      </c>
      <c r="F2" s="19">
        <v>44985</v>
      </c>
      <c r="G2" s="19"/>
      <c r="H2" s="437" t="s">
        <v>169</v>
      </c>
      <c r="I2" s="359" t="s">
        <v>19</v>
      </c>
      <c r="J2" s="188"/>
      <c r="K2" s="189"/>
      <c r="L2" s="358">
        <v>44958</v>
      </c>
      <c r="M2" s="190">
        <v>44985</v>
      </c>
    </row>
    <row r="3" spans="1:15" ht="15" customHeight="1">
      <c r="A3" s="449"/>
      <c r="B3" s="434">
        <v>1</v>
      </c>
      <c r="C3" s="26">
        <v>1.1</v>
      </c>
      <c r="D3" s="26" t="s">
        <v>44</v>
      </c>
      <c r="E3" s="26"/>
      <c r="F3" s="254">
        <v>4071.01</v>
      </c>
      <c r="G3" s="86"/>
      <c r="H3" s="438"/>
      <c r="I3" s="441">
        <v>5</v>
      </c>
      <c r="J3" s="127" t="s">
        <v>20</v>
      </c>
      <c r="K3" s="127" t="s">
        <v>21</v>
      </c>
      <c r="L3" s="127"/>
      <c r="M3" s="144">
        <v>49817.2</v>
      </c>
      <c r="N3" s="126"/>
      <c r="O3" s="20"/>
    </row>
    <row r="4" spans="1:15" ht="15" customHeight="1">
      <c r="A4" s="449"/>
      <c r="B4" s="435"/>
      <c r="C4" s="20">
        <v>1.2</v>
      </c>
      <c r="D4" s="20" t="s">
        <v>45</v>
      </c>
      <c r="E4" s="20"/>
      <c r="F4" s="131">
        <v>0</v>
      </c>
      <c r="H4" s="438"/>
      <c r="I4" s="441"/>
      <c r="J4" s="127" t="s">
        <v>78</v>
      </c>
      <c r="K4" s="127" t="s">
        <v>23</v>
      </c>
      <c r="L4" s="127"/>
      <c r="M4" s="144">
        <v>14207.83</v>
      </c>
      <c r="N4" s="250"/>
      <c r="O4" s="20"/>
    </row>
    <row r="5" spans="1:15" ht="15" customHeight="1">
      <c r="A5" s="449"/>
      <c r="B5" s="435"/>
      <c r="C5" s="20">
        <v>1.3</v>
      </c>
      <c r="D5" s="20" t="s">
        <v>46</v>
      </c>
      <c r="E5" s="20"/>
      <c r="F5" s="144">
        <v>5064.32</v>
      </c>
      <c r="G5" s="86"/>
      <c r="H5" s="438"/>
      <c r="I5" s="441"/>
      <c r="J5" s="127" t="s">
        <v>79</v>
      </c>
      <c r="K5" s="127" t="s">
        <v>62</v>
      </c>
      <c r="L5" s="122"/>
      <c r="M5" s="144">
        <v>16900.85</v>
      </c>
      <c r="N5" s="250"/>
      <c r="O5" s="20"/>
    </row>
    <row r="6" spans="1:15" ht="15" customHeight="1">
      <c r="A6" s="449"/>
      <c r="B6" s="435"/>
      <c r="C6" s="20">
        <v>1.4</v>
      </c>
      <c r="D6" s="20" t="s">
        <v>47</v>
      </c>
      <c r="E6" s="20"/>
      <c r="F6" s="144">
        <v>0</v>
      </c>
      <c r="G6" s="144"/>
      <c r="H6" s="438"/>
      <c r="I6" s="441"/>
      <c r="J6" s="127" t="s">
        <v>80</v>
      </c>
      <c r="K6" s="127" t="s">
        <v>81</v>
      </c>
      <c r="L6" s="122"/>
      <c r="M6" s="144">
        <v>17136.04</v>
      </c>
      <c r="N6" s="250"/>
      <c r="O6" s="20"/>
    </row>
    <row r="7" spans="1:15" ht="15" customHeight="1">
      <c r="A7" s="449"/>
      <c r="B7" s="435"/>
      <c r="C7" s="20">
        <v>1.5</v>
      </c>
      <c r="D7" s="20" t="s">
        <v>48</v>
      </c>
      <c r="E7" s="20"/>
      <c r="F7" s="255">
        <v>0</v>
      </c>
      <c r="H7" s="438"/>
      <c r="I7" s="441"/>
      <c r="J7" s="127" t="s">
        <v>82</v>
      </c>
      <c r="K7" s="127" t="s">
        <v>83</v>
      </c>
      <c r="L7" s="122"/>
      <c r="M7" s="144">
        <v>0</v>
      </c>
      <c r="N7" s="250"/>
      <c r="O7" s="20"/>
    </row>
    <row r="8" spans="1:15" ht="15" customHeight="1">
      <c r="A8" s="449"/>
      <c r="B8" s="435"/>
      <c r="C8" s="20">
        <v>1.7</v>
      </c>
      <c r="D8" s="20" t="s">
        <v>49</v>
      </c>
      <c r="E8" s="20"/>
      <c r="F8" s="144">
        <v>653.03</v>
      </c>
      <c r="G8" s="144"/>
      <c r="H8" s="438"/>
      <c r="I8" s="441"/>
      <c r="J8" s="127" t="s">
        <v>84</v>
      </c>
      <c r="K8" s="127" t="s">
        <v>85</v>
      </c>
      <c r="L8" s="122"/>
      <c r="M8" s="144">
        <v>750.63</v>
      </c>
      <c r="N8" s="250"/>
      <c r="O8" s="20"/>
    </row>
    <row r="9" spans="1:15" ht="15" customHeight="1">
      <c r="A9" s="449"/>
      <c r="B9" s="435"/>
      <c r="C9" s="20">
        <v>1.8</v>
      </c>
      <c r="D9" s="20" t="s">
        <v>50</v>
      </c>
      <c r="E9" s="20"/>
      <c r="F9" s="144">
        <v>0</v>
      </c>
      <c r="H9" s="438"/>
      <c r="I9" s="441"/>
      <c r="J9" s="127" t="s">
        <v>86</v>
      </c>
      <c r="K9" s="127" t="s">
        <v>87</v>
      </c>
      <c r="L9" s="122"/>
      <c r="M9" s="144">
        <v>0</v>
      </c>
      <c r="N9" s="250"/>
      <c r="O9" s="20"/>
    </row>
    <row r="10" spans="1:15" ht="15" customHeight="1">
      <c r="A10" s="449"/>
      <c r="B10" s="435"/>
      <c r="C10" s="20">
        <v>1.9</v>
      </c>
      <c r="D10" s="20" t="s">
        <v>51</v>
      </c>
      <c r="E10" s="20"/>
      <c r="F10" s="144">
        <v>0</v>
      </c>
      <c r="G10" s="144"/>
      <c r="H10" s="438"/>
      <c r="I10" s="441"/>
      <c r="J10" s="127" t="s">
        <v>26</v>
      </c>
      <c r="K10" s="127" t="s">
        <v>96</v>
      </c>
      <c r="L10" s="122"/>
      <c r="M10" s="86">
        <v>0</v>
      </c>
      <c r="N10" s="126"/>
      <c r="O10" s="20"/>
    </row>
    <row r="11" spans="1:15" ht="15" customHeight="1" thickBot="1">
      <c r="A11" s="449"/>
      <c r="B11" s="436"/>
      <c r="E11" s="65"/>
      <c r="F11" s="132"/>
      <c r="H11" s="438"/>
      <c r="I11" s="441"/>
      <c r="J11" s="130" t="s">
        <v>28</v>
      </c>
      <c r="K11" s="130" t="s">
        <v>88</v>
      </c>
      <c r="L11" s="122"/>
      <c r="M11" s="86">
        <v>0</v>
      </c>
      <c r="N11" s="126"/>
      <c r="O11" s="20"/>
    </row>
    <row r="12" spans="1:15" ht="22.5" customHeight="1" thickBot="1">
      <c r="A12" s="449"/>
      <c r="B12" s="468" t="s">
        <v>52</v>
      </c>
      <c r="C12" s="469"/>
      <c r="D12" s="469"/>
      <c r="E12" s="83">
        <f>SUM(F3:F11)</f>
        <v>9788.36</v>
      </c>
      <c r="F12" s="42"/>
      <c r="H12" s="438"/>
      <c r="I12" s="441"/>
      <c r="J12" s="127" t="s">
        <v>89</v>
      </c>
      <c r="K12" s="127" t="s">
        <v>90</v>
      </c>
      <c r="L12" s="122"/>
      <c r="M12" s="86">
        <v>0</v>
      </c>
      <c r="N12" s="126"/>
      <c r="O12" s="20"/>
    </row>
    <row r="13" spans="1:15" ht="19.5" customHeight="1">
      <c r="A13" s="449"/>
      <c r="B13" s="36"/>
      <c r="H13" s="438"/>
      <c r="I13" s="441"/>
      <c r="J13" s="127" t="s">
        <v>31</v>
      </c>
      <c r="K13" s="127" t="s">
        <v>32</v>
      </c>
      <c r="L13" s="122"/>
      <c r="M13" s="257">
        <v>0</v>
      </c>
      <c r="N13" s="126"/>
      <c r="O13" s="20"/>
    </row>
    <row r="14" spans="1:15" ht="15" customHeight="1" thickBot="1">
      <c r="A14" s="449"/>
      <c r="H14" s="438"/>
      <c r="I14" s="441"/>
      <c r="J14" s="127" t="s">
        <v>33</v>
      </c>
      <c r="K14" s="127" t="s">
        <v>91</v>
      </c>
      <c r="L14" s="122"/>
      <c r="M14" s="86"/>
      <c r="N14" s="126"/>
      <c r="O14" s="20"/>
    </row>
    <row r="15" spans="1:14" ht="15" customHeight="1">
      <c r="A15" s="449"/>
      <c r="B15" s="26"/>
      <c r="C15" s="26"/>
      <c r="D15" s="26"/>
      <c r="E15" s="26"/>
      <c r="F15" s="27"/>
      <c r="H15" s="438"/>
      <c r="I15" s="441"/>
      <c r="J15" s="127" t="s">
        <v>39</v>
      </c>
      <c r="K15" s="127" t="s">
        <v>34</v>
      </c>
      <c r="L15" s="122"/>
      <c r="M15" s="123"/>
      <c r="N15" s="14"/>
    </row>
    <row r="16" spans="1:14" ht="15.75" customHeight="1" thickBot="1">
      <c r="A16" s="449"/>
      <c r="B16" s="444" t="s">
        <v>53</v>
      </c>
      <c r="C16" s="444"/>
      <c r="D16" s="444"/>
      <c r="E16" s="20"/>
      <c r="F16" s="64"/>
      <c r="H16" s="438"/>
      <c r="I16" s="441"/>
      <c r="J16" s="133" t="s">
        <v>41</v>
      </c>
      <c r="K16" s="127" t="s">
        <v>42</v>
      </c>
      <c r="L16" s="127"/>
      <c r="M16" s="86"/>
      <c r="N16" s="14"/>
    </row>
    <row r="17" spans="1:14" ht="15.75" customHeight="1">
      <c r="A17" s="449"/>
      <c r="B17" s="434" t="s">
        <v>70</v>
      </c>
      <c r="C17" s="20">
        <v>2.4</v>
      </c>
      <c r="D17" s="20" t="s">
        <v>54</v>
      </c>
      <c r="E17" s="20"/>
      <c r="F17" s="131">
        <v>0</v>
      </c>
      <c r="H17" s="438"/>
      <c r="I17" s="119"/>
      <c r="J17" s="127" t="s">
        <v>29</v>
      </c>
      <c r="K17" s="127" t="s">
        <v>30</v>
      </c>
      <c r="L17" s="127"/>
      <c r="M17" s="86"/>
      <c r="N17" s="14"/>
    </row>
    <row r="18" spans="1:14" ht="15.75" customHeight="1">
      <c r="A18" s="449"/>
      <c r="B18" s="435"/>
      <c r="C18" s="20">
        <v>2.5</v>
      </c>
      <c r="D18" s="20" t="s">
        <v>55</v>
      </c>
      <c r="E18" s="20"/>
      <c r="F18" s="131">
        <v>0</v>
      </c>
      <c r="H18" s="438"/>
      <c r="I18" s="119"/>
      <c r="J18" s="127" t="s">
        <v>31</v>
      </c>
      <c r="K18" s="127" t="s">
        <v>32</v>
      </c>
      <c r="L18" s="127"/>
      <c r="M18" s="86"/>
      <c r="N18" s="14"/>
    </row>
    <row r="19" spans="1:14" ht="15.75" customHeight="1">
      <c r="A19" s="449"/>
      <c r="B19" s="435"/>
      <c r="C19" s="20">
        <v>2.7</v>
      </c>
      <c r="D19" s="20" t="s">
        <v>56</v>
      </c>
      <c r="E19" s="20"/>
      <c r="F19" s="131">
        <v>0</v>
      </c>
      <c r="H19" s="438"/>
      <c r="I19" s="119"/>
      <c r="J19" s="127" t="s">
        <v>33</v>
      </c>
      <c r="K19" s="127" t="s">
        <v>34</v>
      </c>
      <c r="L19" s="127"/>
      <c r="M19" s="86"/>
      <c r="N19" s="14"/>
    </row>
    <row r="20" spans="1:14" ht="15.75" customHeight="1">
      <c r="A20" s="449"/>
      <c r="B20" s="435"/>
      <c r="C20" s="20">
        <v>2.8</v>
      </c>
      <c r="D20" s="20" t="s">
        <v>57</v>
      </c>
      <c r="E20" s="20"/>
      <c r="F20" s="144">
        <v>0</v>
      </c>
      <c r="G20" s="144"/>
      <c r="H20" s="438"/>
      <c r="I20" s="119"/>
      <c r="J20" s="127" t="s">
        <v>35</v>
      </c>
      <c r="K20" s="127" t="s">
        <v>36</v>
      </c>
      <c r="L20" s="127"/>
      <c r="M20" s="86"/>
      <c r="N20" s="14"/>
    </row>
    <row r="21" spans="1:14" ht="15.75" customHeight="1">
      <c r="A21" s="449"/>
      <c r="B21" s="435"/>
      <c r="C21" s="31">
        <v>3.6</v>
      </c>
      <c r="D21" s="31" t="s">
        <v>63</v>
      </c>
      <c r="E21" s="20"/>
      <c r="F21" s="131">
        <v>0</v>
      </c>
      <c r="H21" s="438"/>
      <c r="I21" s="119"/>
      <c r="J21" s="127" t="s">
        <v>37</v>
      </c>
      <c r="K21" s="127" t="s">
        <v>38</v>
      </c>
      <c r="L21" s="127"/>
      <c r="M21" s="86"/>
      <c r="N21" s="14"/>
    </row>
    <row r="22" spans="1:14" ht="15.75" customHeight="1">
      <c r="A22" s="449"/>
      <c r="B22" s="435"/>
      <c r="C22" s="31">
        <v>3.7</v>
      </c>
      <c r="D22" s="31" t="s">
        <v>64</v>
      </c>
      <c r="E22" s="20"/>
      <c r="F22" s="131">
        <v>0</v>
      </c>
      <c r="H22" s="438"/>
      <c r="I22" s="119"/>
      <c r="J22" s="127" t="s">
        <v>39</v>
      </c>
      <c r="K22" s="127" t="s">
        <v>40</v>
      </c>
      <c r="L22" s="127"/>
      <c r="M22" s="86"/>
      <c r="N22" s="14"/>
    </row>
    <row r="23" spans="1:14" ht="15.75" customHeight="1" thickBot="1">
      <c r="A23" s="449"/>
      <c r="B23" s="435"/>
      <c r="C23" s="31">
        <v>3.8</v>
      </c>
      <c r="D23" s="31" t="s">
        <v>65</v>
      </c>
      <c r="E23" s="20"/>
      <c r="F23" s="144">
        <v>60688.37</v>
      </c>
      <c r="G23" s="144"/>
      <c r="H23" s="438"/>
      <c r="I23" s="121"/>
      <c r="J23" s="127" t="s">
        <v>41</v>
      </c>
      <c r="K23" s="127" t="s">
        <v>42</v>
      </c>
      <c r="L23" s="127"/>
      <c r="M23" s="144">
        <v>0</v>
      </c>
      <c r="N23" s="14"/>
    </row>
    <row r="24" spans="1:13" ht="21.75" customHeight="1" thickBot="1">
      <c r="A24" s="449"/>
      <c r="B24" s="435"/>
      <c r="C24" s="20"/>
      <c r="D24" s="20"/>
      <c r="E24" s="20"/>
      <c r="F24" s="144">
        <v>0</v>
      </c>
      <c r="H24" s="438"/>
      <c r="I24" s="472" t="s">
        <v>24</v>
      </c>
      <c r="J24" s="473"/>
      <c r="K24" s="473"/>
      <c r="L24" s="253">
        <f>SUM(M3:M23)</f>
        <v>98812.55000000002</v>
      </c>
      <c r="M24" s="41"/>
    </row>
    <row r="25" spans="1:13" ht="15.75" customHeight="1" thickBot="1">
      <c r="A25" s="449"/>
      <c r="B25" s="435"/>
      <c r="C25" s="20"/>
      <c r="D25" s="20"/>
      <c r="E25" s="20"/>
      <c r="F25" s="64"/>
      <c r="H25" s="438"/>
      <c r="I25" s="21"/>
      <c r="J25" s="20"/>
      <c r="K25" s="20"/>
      <c r="L25" s="22"/>
      <c r="M25" s="23"/>
    </row>
    <row r="26" spans="1:13" ht="25.5" customHeight="1" thickBot="1">
      <c r="A26" s="449"/>
      <c r="B26" s="435"/>
      <c r="C26" s="20"/>
      <c r="D26" s="20"/>
      <c r="E26" s="20"/>
      <c r="F26" s="64"/>
      <c r="H26" s="438"/>
      <c r="I26" s="477" t="s">
        <v>25</v>
      </c>
      <c r="J26" s="478"/>
      <c r="K26" s="478"/>
      <c r="L26" s="128"/>
      <c r="M26" s="129"/>
    </row>
    <row r="27" spans="1:13" ht="15.75" customHeight="1">
      <c r="A27" s="449"/>
      <c r="B27" s="435"/>
      <c r="C27" s="20"/>
      <c r="D27" s="20"/>
      <c r="E27" s="20"/>
      <c r="F27" s="64"/>
      <c r="H27" s="438"/>
      <c r="I27" s="457" t="s">
        <v>69</v>
      </c>
      <c r="J27" s="127" t="s">
        <v>20</v>
      </c>
      <c r="K27" s="127" t="s">
        <v>21</v>
      </c>
      <c r="L27" s="127"/>
      <c r="M27" s="298">
        <v>27306.04</v>
      </c>
    </row>
    <row r="28" spans="1:13" ht="15.75" customHeight="1">
      <c r="A28" s="449"/>
      <c r="B28" s="435"/>
      <c r="C28" s="31"/>
      <c r="D28" s="31"/>
      <c r="E28" s="20"/>
      <c r="F28" s="64"/>
      <c r="H28" s="438"/>
      <c r="I28" s="457"/>
      <c r="J28" s="127" t="s">
        <v>78</v>
      </c>
      <c r="K28" s="127" t="s">
        <v>23</v>
      </c>
      <c r="L28" s="127"/>
      <c r="M28" s="86">
        <v>0</v>
      </c>
    </row>
    <row r="29" spans="1:13" ht="15" customHeight="1">
      <c r="A29" s="449"/>
      <c r="B29" s="435"/>
      <c r="C29" s="31"/>
      <c r="D29" s="31"/>
      <c r="E29" s="20"/>
      <c r="F29" s="64"/>
      <c r="H29" s="438"/>
      <c r="I29" s="457"/>
      <c r="J29" s="127" t="s">
        <v>79</v>
      </c>
      <c r="K29" s="127" t="s">
        <v>62</v>
      </c>
      <c r="L29" s="127"/>
      <c r="M29" s="144">
        <v>25410</v>
      </c>
    </row>
    <row r="30" spans="1:13" ht="15.75" customHeight="1" thickBot="1">
      <c r="A30" s="449"/>
      <c r="B30" s="436"/>
      <c r="C30" s="31"/>
      <c r="D30" s="31"/>
      <c r="E30" s="475"/>
      <c r="F30" s="476"/>
      <c r="H30" s="438"/>
      <c r="I30" s="457"/>
      <c r="J30" s="127" t="s">
        <v>80</v>
      </c>
      <c r="K30" s="127" t="s">
        <v>81</v>
      </c>
      <c r="L30" s="127"/>
      <c r="M30" s="86">
        <v>0</v>
      </c>
    </row>
    <row r="31" spans="1:13" ht="15" customHeight="1" thickBot="1">
      <c r="A31" s="449"/>
      <c r="B31" s="468" t="s">
        <v>58</v>
      </c>
      <c r="C31" s="469"/>
      <c r="D31" s="469"/>
      <c r="E31" s="83">
        <f>SUM(F17:F30)</f>
        <v>60688.37</v>
      </c>
      <c r="F31" s="39"/>
      <c r="H31" s="438"/>
      <c r="I31" s="457"/>
      <c r="J31" s="127" t="s">
        <v>82</v>
      </c>
      <c r="K31" s="127" t="s">
        <v>83</v>
      </c>
      <c r="L31" s="127"/>
      <c r="M31" s="89">
        <v>0</v>
      </c>
    </row>
    <row r="32" spans="1:13" ht="15" customHeight="1" thickBot="1">
      <c r="A32" s="449"/>
      <c r="B32" s="460"/>
      <c r="C32" s="461"/>
      <c r="D32" s="461"/>
      <c r="E32" s="461"/>
      <c r="F32" s="462"/>
      <c r="H32" s="438"/>
      <c r="I32" s="457"/>
      <c r="J32" s="127" t="s">
        <v>84</v>
      </c>
      <c r="K32" s="127" t="s">
        <v>85</v>
      </c>
      <c r="L32" s="127"/>
      <c r="M32" s="88">
        <v>0</v>
      </c>
    </row>
    <row r="33" spans="1:13" ht="18.75" customHeight="1" thickBot="1">
      <c r="A33" s="450"/>
      <c r="B33" s="445" t="s">
        <v>66</v>
      </c>
      <c r="C33" s="446"/>
      <c r="D33" s="447"/>
      <c r="E33" s="470">
        <f>E12+E31</f>
        <v>70476.73000000001</v>
      </c>
      <c r="F33" s="471"/>
      <c r="H33" s="438"/>
      <c r="I33" s="457"/>
      <c r="J33" s="127" t="s">
        <v>86</v>
      </c>
      <c r="K33" s="127" t="s">
        <v>87</v>
      </c>
      <c r="L33" s="127"/>
      <c r="M33" s="88">
        <v>0</v>
      </c>
    </row>
    <row r="34" spans="1:14" ht="15.75" customHeight="1">
      <c r="A34" s="37"/>
      <c r="B34" s="20"/>
      <c r="H34" s="438"/>
      <c r="I34" s="457"/>
      <c r="J34" s="127" t="s">
        <v>26</v>
      </c>
      <c r="K34" s="127" t="s">
        <v>27</v>
      </c>
      <c r="L34" s="127"/>
      <c r="M34" s="144">
        <v>12354.98</v>
      </c>
      <c r="N34" s="250"/>
    </row>
    <row r="35" spans="1:13" ht="15.75" customHeight="1">
      <c r="A35" s="37"/>
      <c r="B35" s="20"/>
      <c r="H35" s="438"/>
      <c r="I35" s="457"/>
      <c r="J35" s="130" t="s">
        <v>28</v>
      </c>
      <c r="K35" s="130" t="s">
        <v>88</v>
      </c>
      <c r="L35" s="127"/>
      <c r="M35" s="144">
        <v>0</v>
      </c>
    </row>
    <row r="36" spans="1:14" ht="15" customHeight="1">
      <c r="A36" s="20"/>
      <c r="B36" s="20"/>
      <c r="H36" s="438"/>
      <c r="I36" s="457"/>
      <c r="J36" s="127" t="s">
        <v>89</v>
      </c>
      <c r="K36" s="127" t="s">
        <v>90</v>
      </c>
      <c r="L36" s="127"/>
      <c r="M36" s="144">
        <v>5958.94</v>
      </c>
      <c r="N36" s="250"/>
    </row>
    <row r="37" spans="8:15" ht="15" customHeight="1">
      <c r="H37" s="438"/>
      <c r="I37" s="457"/>
      <c r="J37" s="127" t="s">
        <v>31</v>
      </c>
      <c r="K37" s="127" t="s">
        <v>97</v>
      </c>
      <c r="L37" s="127"/>
      <c r="M37" s="144">
        <v>20761.51</v>
      </c>
      <c r="N37" s="250"/>
      <c r="O37" s="20"/>
    </row>
    <row r="38" spans="6:15" ht="15" customHeight="1">
      <c r="F38" s="33"/>
      <c r="H38" s="438"/>
      <c r="I38" s="457"/>
      <c r="J38" s="127" t="s">
        <v>33</v>
      </c>
      <c r="K38" s="127" t="s">
        <v>91</v>
      </c>
      <c r="L38" s="127"/>
      <c r="M38" s="144">
        <v>119019.68</v>
      </c>
      <c r="N38" s="250"/>
      <c r="O38" s="20"/>
    </row>
    <row r="39" spans="8:15" ht="15.75" customHeight="1">
      <c r="H39" s="438"/>
      <c r="I39" s="457"/>
      <c r="J39" s="127" t="s">
        <v>35</v>
      </c>
      <c r="K39" s="127" t="s">
        <v>36</v>
      </c>
      <c r="L39" s="127"/>
      <c r="M39" s="144">
        <v>101136.7</v>
      </c>
      <c r="N39" s="250"/>
      <c r="O39" s="20"/>
    </row>
    <row r="40" spans="8:15" ht="15.75" customHeight="1">
      <c r="H40" s="438"/>
      <c r="I40" s="457"/>
      <c r="J40" s="127" t="s">
        <v>39</v>
      </c>
      <c r="K40" s="127" t="s">
        <v>92</v>
      </c>
      <c r="L40" s="127"/>
      <c r="M40" s="144">
        <v>28384.78</v>
      </c>
      <c r="N40" s="250"/>
      <c r="O40" s="20"/>
    </row>
    <row r="41" spans="8:15" s="363" customFormat="1" ht="15.75" customHeight="1">
      <c r="H41" s="438"/>
      <c r="I41" s="364"/>
      <c r="J41" s="127" t="s">
        <v>105</v>
      </c>
      <c r="K41" s="127" t="s">
        <v>106</v>
      </c>
      <c r="L41" s="127"/>
      <c r="M41" s="144">
        <v>0</v>
      </c>
      <c r="O41" s="20"/>
    </row>
    <row r="42" spans="8:15" s="363" customFormat="1" ht="15.75" customHeight="1">
      <c r="H42" s="438"/>
      <c r="I42" s="364"/>
      <c r="J42" s="127" t="s">
        <v>162</v>
      </c>
      <c r="K42" s="127" t="s">
        <v>163</v>
      </c>
      <c r="L42" s="127"/>
      <c r="M42" s="144">
        <v>222.06</v>
      </c>
      <c r="O42" s="20"/>
    </row>
    <row r="43" spans="8:15" ht="15.75" customHeight="1">
      <c r="H43" s="438"/>
      <c r="I43" s="120"/>
      <c r="J43" s="130" t="s">
        <v>41</v>
      </c>
      <c r="K43" s="130" t="s">
        <v>42</v>
      </c>
      <c r="L43" s="127"/>
      <c r="M43" s="144">
        <v>5815.87</v>
      </c>
      <c r="N43" s="250"/>
      <c r="O43" s="20"/>
    </row>
    <row r="44" spans="8:13" ht="15.75" customHeight="1">
      <c r="H44" s="438"/>
      <c r="I44" s="120"/>
      <c r="J44" s="130"/>
      <c r="K44" s="127"/>
      <c r="L44" s="127"/>
      <c r="M44" s="86"/>
    </row>
    <row r="45" spans="8:13" ht="15.75" customHeight="1">
      <c r="H45" s="438"/>
      <c r="I45" s="120"/>
      <c r="J45" s="20"/>
      <c r="K45" s="20"/>
      <c r="L45" s="20"/>
      <c r="M45" s="66"/>
    </row>
    <row r="46" spans="8:13" ht="15.75" customHeight="1">
      <c r="H46" s="438"/>
      <c r="I46" s="120"/>
      <c r="J46" s="31"/>
      <c r="K46" s="31"/>
      <c r="L46" s="20"/>
      <c r="M46" s="32"/>
    </row>
    <row r="47" spans="8:13" ht="15.75" thickBot="1">
      <c r="H47" s="439"/>
      <c r="I47" s="472" t="s">
        <v>25</v>
      </c>
      <c r="J47" s="473"/>
      <c r="K47" s="473"/>
      <c r="L47" s="253">
        <f>SUM(M27:M43)</f>
        <v>346370.56</v>
      </c>
      <c r="M47" s="41"/>
    </row>
    <row r="48" spans="8:13" ht="27.75" customHeight="1" thickBot="1">
      <c r="H48" s="34"/>
      <c r="I48" s="468" t="s">
        <v>67</v>
      </c>
      <c r="J48" s="469"/>
      <c r="K48" s="474"/>
      <c r="L48" s="466">
        <f>L47+L24</f>
        <v>445183.11</v>
      </c>
      <c r="M48" s="467"/>
    </row>
    <row r="49" ht="15">
      <c r="I49" s="35"/>
    </row>
    <row r="50" ht="15">
      <c r="M50" s="33"/>
    </row>
  </sheetData>
  <sheetProtection/>
  <mergeCells count="18">
    <mergeCell ref="B12:D12"/>
    <mergeCell ref="B16:D16"/>
    <mergeCell ref="A2:A33"/>
    <mergeCell ref="H2:H47"/>
    <mergeCell ref="B3:B11"/>
    <mergeCell ref="I3:I16"/>
    <mergeCell ref="B17:B30"/>
    <mergeCell ref="I24:K24"/>
    <mergeCell ref="I26:K26"/>
    <mergeCell ref="L48:M48"/>
    <mergeCell ref="B31:D31"/>
    <mergeCell ref="B32:F32"/>
    <mergeCell ref="B33:D33"/>
    <mergeCell ref="E33:F33"/>
    <mergeCell ref="I47:K47"/>
    <mergeCell ref="I48:K48"/>
    <mergeCell ref="I27:I40"/>
    <mergeCell ref="E30:F30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3">
      <selection activeCell="A1" sqref="A1:F1"/>
    </sheetView>
  </sheetViews>
  <sheetFormatPr defaultColWidth="11.421875" defaultRowHeight="15"/>
  <cols>
    <col min="1" max="1" width="16.140625" style="0" customWidth="1"/>
    <col min="2" max="2" width="14.7109375" style="0" customWidth="1"/>
    <col min="3" max="3" width="16.28125" style="0" customWidth="1"/>
    <col min="4" max="4" width="17.28125" style="0" customWidth="1"/>
    <col min="5" max="5" width="19.00390625" style="0" customWidth="1"/>
    <col min="6" max="6" width="31.7109375" style="0" customWidth="1"/>
  </cols>
  <sheetData>
    <row r="1" spans="1:6" ht="51" customHeight="1">
      <c r="A1" s="378" t="s">
        <v>205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170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149" t="s">
        <v>17</v>
      </c>
      <c r="B5" s="5" t="s">
        <v>7</v>
      </c>
      <c r="C5" s="149" t="s">
        <v>8</v>
      </c>
      <c r="D5" s="149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'MARZO A 2023 g'!E12</f>
        <v>28848.1</v>
      </c>
      <c r="C6" s="8">
        <f>'MARZO A 2023 g'!L14</f>
        <v>103328.26000000001</v>
      </c>
      <c r="D6" s="4" t="s">
        <v>59</v>
      </c>
      <c r="E6" s="12">
        <f>C6/B6</f>
        <v>3.5818046942432957</v>
      </c>
      <c r="F6" s="46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'MARZO A 2023 g'!E21</f>
        <v>76799.59</v>
      </c>
      <c r="C7" s="2">
        <f>'MARZO A 2023 g'!L34</f>
        <v>438748.25</v>
      </c>
      <c r="D7" s="4" t="s">
        <v>13</v>
      </c>
      <c r="E7" s="12">
        <f>C7/B7</f>
        <v>5.712898337087477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105647.69</v>
      </c>
      <c r="C8" s="11">
        <f>SUM(C6:C7)</f>
        <v>542076.51</v>
      </c>
      <c r="D8" s="407">
        <f>C8/B8</f>
        <v>5.13098308159885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199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2.7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6.25" customHeight="1">
      <c r="A11" s="2" t="s">
        <v>14</v>
      </c>
      <c r="B11" s="2">
        <v>258734.66</v>
      </c>
      <c r="C11" s="8">
        <v>348380.98</v>
      </c>
      <c r="D11" s="4" t="s">
        <v>59</v>
      </c>
      <c r="E11" s="12">
        <f>C11/B11</f>
        <v>1.3464797487897446</v>
      </c>
      <c r="F11" s="46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3.25" customHeight="1">
      <c r="A12" s="2" t="s">
        <v>15</v>
      </c>
      <c r="B12" s="2">
        <v>1313846.72</v>
      </c>
      <c r="C12" s="2">
        <v>1345709.58</v>
      </c>
      <c r="D12" s="4" t="s">
        <v>13</v>
      </c>
      <c r="E12" s="12">
        <f>C12/B12</f>
        <v>1.0242515808845647</v>
      </c>
      <c r="F12" s="46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1572581.38</v>
      </c>
      <c r="C13" s="11">
        <f>SUM(C11:C12)</f>
        <v>1694090.56</v>
      </c>
      <c r="D13" s="407">
        <f>C13/B13</f>
        <v>1.077267339894359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171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404" t="s">
        <v>161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463" t="s">
        <v>137</v>
      </c>
      <c r="F21" s="46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  <mergeCell ref="A9:F9"/>
    <mergeCell ref="F11:F12"/>
    <mergeCell ref="D13:E13"/>
    <mergeCell ref="A14:E15"/>
    <mergeCell ref="A16:F16"/>
    <mergeCell ref="A17:D17"/>
    <mergeCell ref="E17:F17"/>
    <mergeCell ref="A2:F2"/>
    <mergeCell ref="A3:F3"/>
    <mergeCell ref="A4:F4"/>
    <mergeCell ref="F6:F7"/>
    <mergeCell ref="D8:E8"/>
    <mergeCell ref="A1:F1"/>
  </mergeCells>
  <hyperlinks>
    <hyperlink ref="E21" r:id="rId1" display="edmundo_rodrigo18@hotmail.cm"/>
  </hyperlinks>
  <printOptions horizontalCentered="1" verticalCentered="1"/>
  <pageMargins left="0" right="0" top="0.3937007874015748" bottom="0" header="0" footer="0"/>
  <pageSetup horizontalDpi="600" verticalDpi="600" orientation="portrait" paperSize="9" scale="80" r:id="rId2"/>
  <headerFooter>
    <oddHeader xml:space="preserve">&amp;L        </oddHeader>
    <oddFooter>&amp;L&amp;P de &amp;N&amp;CDirección Financiera&amp;R&amp;F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zoomScalePageLayoutView="0" workbookViewId="0" topLeftCell="A19">
      <selection activeCell="L24" sqref="L24"/>
    </sheetView>
  </sheetViews>
  <sheetFormatPr defaultColWidth="11.421875" defaultRowHeight="15"/>
  <cols>
    <col min="1" max="1" width="5.421875" style="0" customWidth="1"/>
    <col min="2" max="2" width="5.7109375" style="0" customWidth="1"/>
    <col min="3" max="3" width="8.7109375" style="0" customWidth="1"/>
    <col min="4" max="4" width="33.140625" style="0" customWidth="1"/>
    <col min="5" max="5" width="14.28125" style="0" customWidth="1"/>
    <col min="6" max="6" width="11.7109375" style="0" bestFit="1" customWidth="1"/>
    <col min="7" max="7" width="4.8515625" style="0" customWidth="1"/>
    <col min="8" max="8" width="6.8515625" style="0" customWidth="1"/>
    <col min="9" max="9" width="5.7109375" style="0" customWidth="1"/>
    <col min="10" max="10" width="8.7109375" style="0" customWidth="1"/>
    <col min="11" max="11" width="38.421875" style="0" customWidth="1"/>
    <col min="12" max="12" width="13.140625" style="0" customWidth="1"/>
    <col min="13" max="13" width="14.57421875" style="0" bestFit="1" customWidth="1"/>
  </cols>
  <sheetData>
    <row r="1" ht="20.25" customHeight="1" thickBot="1"/>
    <row r="2" spans="1:13" ht="27.75" customHeight="1" thickBot="1">
      <c r="A2" s="448" t="s">
        <v>168</v>
      </c>
      <c r="B2" s="17" t="s">
        <v>43</v>
      </c>
      <c r="C2" s="26"/>
      <c r="D2" s="26"/>
      <c r="E2" s="261">
        <v>44986</v>
      </c>
      <c r="F2" s="261">
        <v>45016</v>
      </c>
      <c r="G2" s="19"/>
      <c r="H2" s="437" t="s">
        <v>169</v>
      </c>
      <c r="I2" s="187" t="s">
        <v>19</v>
      </c>
      <c r="J2" s="188"/>
      <c r="K2" s="189"/>
      <c r="L2" s="261">
        <v>44986</v>
      </c>
      <c r="M2" s="261">
        <v>45016</v>
      </c>
    </row>
    <row r="3" spans="1:14" ht="15" customHeight="1">
      <c r="A3" s="449"/>
      <c r="B3" s="434">
        <v>1</v>
      </c>
      <c r="C3" s="134">
        <v>1.1</v>
      </c>
      <c r="D3" s="94" t="s">
        <v>44</v>
      </c>
      <c r="E3" s="260">
        <v>8392.12</v>
      </c>
      <c r="F3" s="260"/>
      <c r="H3" s="438"/>
      <c r="I3" s="441">
        <v>5</v>
      </c>
      <c r="J3" s="20" t="s">
        <v>20</v>
      </c>
      <c r="K3" s="20" t="s">
        <v>21</v>
      </c>
      <c r="L3" s="20"/>
      <c r="M3" s="260">
        <v>22541.02</v>
      </c>
      <c r="N3" s="259"/>
    </row>
    <row r="4" spans="1:14" ht="15" customHeight="1">
      <c r="A4" s="449"/>
      <c r="B4" s="435"/>
      <c r="C4" s="135">
        <v>1.2</v>
      </c>
      <c r="D4" s="136" t="s">
        <v>45</v>
      </c>
      <c r="E4" s="260">
        <v>0</v>
      </c>
      <c r="F4" s="260"/>
      <c r="H4" s="438"/>
      <c r="I4" s="441"/>
      <c r="J4" s="20" t="s">
        <v>78</v>
      </c>
      <c r="K4" s="20" t="s">
        <v>23</v>
      </c>
      <c r="L4" s="20"/>
      <c r="M4" s="262">
        <v>12895.45</v>
      </c>
      <c r="N4" s="259"/>
    </row>
    <row r="5" spans="1:14" ht="15" customHeight="1">
      <c r="A5" s="449"/>
      <c r="B5" s="435"/>
      <c r="C5" s="135">
        <v>1.3</v>
      </c>
      <c r="D5" s="136" t="s">
        <v>46</v>
      </c>
      <c r="E5" s="260">
        <v>13629.84</v>
      </c>
      <c r="F5" s="260"/>
      <c r="H5" s="438"/>
      <c r="I5" s="441"/>
      <c r="J5" s="20" t="s">
        <v>79</v>
      </c>
      <c r="K5" s="20" t="s">
        <v>62</v>
      </c>
      <c r="L5" s="30"/>
      <c r="M5" s="262">
        <v>27151.84</v>
      </c>
      <c r="N5" s="259"/>
    </row>
    <row r="6" spans="1:18" ht="15" customHeight="1">
      <c r="A6" s="449"/>
      <c r="B6" s="435"/>
      <c r="C6" s="135">
        <v>1.4</v>
      </c>
      <c r="D6" s="136" t="s">
        <v>47</v>
      </c>
      <c r="E6" s="260">
        <v>4310.04</v>
      </c>
      <c r="F6" s="260"/>
      <c r="H6" s="438"/>
      <c r="I6" s="441"/>
      <c r="J6" s="20" t="s">
        <v>80</v>
      </c>
      <c r="K6" s="20" t="s">
        <v>98</v>
      </c>
      <c r="L6" s="20"/>
      <c r="M6" s="262">
        <v>39989.32</v>
      </c>
      <c r="N6" s="259"/>
      <c r="O6" s="20"/>
      <c r="P6" s="20"/>
      <c r="Q6" s="20"/>
      <c r="R6" s="20"/>
    </row>
    <row r="7" spans="1:14" ht="15" customHeight="1">
      <c r="A7" s="449"/>
      <c r="B7" s="435"/>
      <c r="C7" s="135">
        <v>1.5</v>
      </c>
      <c r="D7" s="136" t="s">
        <v>48</v>
      </c>
      <c r="E7" s="260">
        <v>0</v>
      </c>
      <c r="F7" s="260"/>
      <c r="H7" s="438"/>
      <c r="I7" s="441"/>
      <c r="J7" s="20" t="s">
        <v>82</v>
      </c>
      <c r="K7" s="31" t="s">
        <v>99</v>
      </c>
      <c r="L7" s="30"/>
      <c r="M7" s="262">
        <v>0</v>
      </c>
      <c r="N7" s="259"/>
    </row>
    <row r="8" spans="1:14" ht="15" customHeight="1">
      <c r="A8" s="449"/>
      <c r="B8" s="435"/>
      <c r="C8" s="135">
        <v>1.7</v>
      </c>
      <c r="D8" s="136" t="s">
        <v>49</v>
      </c>
      <c r="E8" s="260">
        <v>2516.1</v>
      </c>
      <c r="F8" s="260"/>
      <c r="H8" s="438"/>
      <c r="I8" s="441"/>
      <c r="J8" s="20" t="s">
        <v>84</v>
      </c>
      <c r="K8" s="20" t="s">
        <v>100</v>
      </c>
      <c r="L8" s="30"/>
      <c r="M8" s="262">
        <v>750.63</v>
      </c>
      <c r="N8" s="259"/>
    </row>
    <row r="9" spans="1:14" ht="15" customHeight="1">
      <c r="A9" s="449"/>
      <c r="B9" s="435"/>
      <c r="C9" s="135">
        <v>1.8</v>
      </c>
      <c r="D9" s="136" t="s">
        <v>50</v>
      </c>
      <c r="E9" s="260">
        <v>0</v>
      </c>
      <c r="F9" s="260"/>
      <c r="H9" s="438"/>
      <c r="I9" s="441"/>
      <c r="J9" s="20" t="s">
        <v>86</v>
      </c>
      <c r="K9" s="20" t="s">
        <v>101</v>
      </c>
      <c r="L9" s="30"/>
      <c r="M9" s="262">
        <v>0</v>
      </c>
      <c r="N9" s="259"/>
    </row>
    <row r="10" spans="1:14" ht="15" customHeight="1">
      <c r="A10" s="449"/>
      <c r="B10" s="435"/>
      <c r="C10" s="135">
        <v>1.9</v>
      </c>
      <c r="D10" s="136" t="s">
        <v>51</v>
      </c>
      <c r="E10" s="260">
        <v>0</v>
      </c>
      <c r="F10" s="260"/>
      <c r="H10" s="438"/>
      <c r="I10" s="441"/>
      <c r="J10" s="20"/>
      <c r="K10" s="31"/>
      <c r="L10" s="30"/>
      <c r="M10" s="68"/>
      <c r="N10" s="14"/>
    </row>
    <row r="11" spans="1:15" ht="20.25" customHeight="1" thickBot="1">
      <c r="A11" s="449"/>
      <c r="B11" s="436"/>
      <c r="C11" s="137"/>
      <c r="D11" s="104"/>
      <c r="E11" s="142"/>
      <c r="F11" s="141"/>
      <c r="H11" s="438"/>
      <c r="I11" s="441"/>
      <c r="J11" s="20" t="s">
        <v>41</v>
      </c>
      <c r="K11" s="20" t="s">
        <v>42</v>
      </c>
      <c r="L11" s="30"/>
      <c r="M11" s="262">
        <v>0</v>
      </c>
      <c r="N11" s="259"/>
      <c r="O11" s="20"/>
    </row>
    <row r="12" spans="1:14" ht="18.75" customHeight="1" thickBot="1">
      <c r="A12" s="449"/>
      <c r="B12" s="468" t="s">
        <v>52</v>
      </c>
      <c r="C12" s="469"/>
      <c r="D12" s="469"/>
      <c r="E12" s="70">
        <f>SUM(E3:E11)</f>
        <v>28848.1</v>
      </c>
      <c r="F12" s="42"/>
      <c r="H12" s="438"/>
      <c r="I12" s="441"/>
      <c r="J12" s="20"/>
      <c r="K12" s="20"/>
      <c r="L12" s="30"/>
      <c r="M12" s="68"/>
      <c r="N12" s="14"/>
    </row>
    <row r="13" spans="1:14" ht="15.75" customHeight="1" thickBot="1">
      <c r="A13" s="449"/>
      <c r="B13" s="124"/>
      <c r="C13" s="124"/>
      <c r="D13" s="124"/>
      <c r="E13" s="260"/>
      <c r="F13" s="260"/>
      <c r="H13" s="438"/>
      <c r="I13" s="125"/>
      <c r="J13" s="20"/>
      <c r="K13" s="20"/>
      <c r="L13" s="20"/>
      <c r="M13" s="66"/>
      <c r="N13" s="14"/>
    </row>
    <row r="14" spans="1:13" ht="15.75" customHeight="1" thickBot="1">
      <c r="A14" s="449"/>
      <c r="B14" s="434" t="s">
        <v>70</v>
      </c>
      <c r="C14" s="20">
        <v>2.4</v>
      </c>
      <c r="D14" s="136" t="s">
        <v>54</v>
      </c>
      <c r="E14" s="260">
        <v>0</v>
      </c>
      <c r="F14" s="260"/>
      <c r="H14" s="438"/>
      <c r="I14" s="472" t="s">
        <v>24</v>
      </c>
      <c r="J14" s="473"/>
      <c r="K14" s="473"/>
      <c r="L14" s="71">
        <f>SUM(M3:M12)</f>
        <v>103328.26000000001</v>
      </c>
      <c r="M14" s="41"/>
    </row>
    <row r="15" spans="1:13" ht="21" customHeight="1" thickBot="1">
      <c r="A15" s="449"/>
      <c r="B15" s="435"/>
      <c r="C15" s="20">
        <v>2.5</v>
      </c>
      <c r="D15" s="136" t="s">
        <v>55</v>
      </c>
      <c r="E15" s="260">
        <v>0</v>
      </c>
      <c r="F15" s="260"/>
      <c r="H15" s="438"/>
      <c r="I15" s="21"/>
      <c r="J15" s="20"/>
      <c r="K15" s="20"/>
      <c r="L15" s="22"/>
      <c r="M15" s="23"/>
    </row>
    <row r="16" spans="1:13" ht="15.75" customHeight="1" thickBot="1">
      <c r="A16" s="449"/>
      <c r="B16" s="435"/>
      <c r="C16" s="20">
        <v>2.7</v>
      </c>
      <c r="D16" s="136" t="s">
        <v>56</v>
      </c>
      <c r="E16" s="260">
        <v>0</v>
      </c>
      <c r="F16" s="260"/>
      <c r="H16" s="438"/>
      <c r="I16" s="454" t="s">
        <v>25</v>
      </c>
      <c r="J16" s="455"/>
      <c r="K16" s="455"/>
      <c r="L16" s="24"/>
      <c r="M16" s="25"/>
    </row>
    <row r="17" spans="1:14" ht="15.75" customHeight="1">
      <c r="A17" s="449"/>
      <c r="B17" s="435"/>
      <c r="C17" s="20">
        <v>2.8</v>
      </c>
      <c r="D17" s="136" t="s">
        <v>57</v>
      </c>
      <c r="E17" s="260">
        <v>0</v>
      </c>
      <c r="F17" s="260"/>
      <c r="H17" s="438"/>
      <c r="I17" s="479" t="s">
        <v>69</v>
      </c>
      <c r="J17" s="26" t="s">
        <v>20</v>
      </c>
      <c r="K17" s="26" t="s">
        <v>21</v>
      </c>
      <c r="L17" s="26"/>
      <c r="M17" s="263">
        <v>9020</v>
      </c>
      <c r="N17" s="256"/>
    </row>
    <row r="18" spans="1:14" ht="15.75" customHeight="1">
      <c r="A18" s="449"/>
      <c r="B18" s="435"/>
      <c r="C18" s="31">
        <v>3.6</v>
      </c>
      <c r="D18" s="138" t="s">
        <v>63</v>
      </c>
      <c r="E18" s="260">
        <v>0</v>
      </c>
      <c r="F18" s="260"/>
      <c r="H18" s="438"/>
      <c r="I18" s="480"/>
      <c r="J18" s="20" t="s">
        <v>78</v>
      </c>
      <c r="K18" s="20" t="s">
        <v>23</v>
      </c>
      <c r="L18" s="20"/>
      <c r="M18" s="262">
        <v>0</v>
      </c>
      <c r="N18" s="256"/>
    </row>
    <row r="19" spans="1:14" ht="15" customHeight="1">
      <c r="A19" s="449"/>
      <c r="B19" s="435"/>
      <c r="C19" s="31">
        <v>3.7</v>
      </c>
      <c r="D19" s="138" t="s">
        <v>64</v>
      </c>
      <c r="E19" s="260">
        <v>0</v>
      </c>
      <c r="F19" s="260"/>
      <c r="H19" s="438"/>
      <c r="I19" s="480"/>
      <c r="J19" s="20" t="s">
        <v>79</v>
      </c>
      <c r="K19" s="20" t="s">
        <v>62</v>
      </c>
      <c r="L19" s="20"/>
      <c r="M19" s="262">
        <v>0</v>
      </c>
      <c r="N19" s="256"/>
    </row>
    <row r="20" spans="1:14" ht="15.75" customHeight="1" thickBot="1">
      <c r="A20" s="449"/>
      <c r="B20" s="436"/>
      <c r="C20" s="31">
        <v>3.8</v>
      </c>
      <c r="D20" s="139" t="s">
        <v>65</v>
      </c>
      <c r="E20" s="260">
        <v>76799.59</v>
      </c>
      <c r="F20" s="260"/>
      <c r="H20" s="438"/>
      <c r="I20" s="480"/>
      <c r="J20" s="20" t="s">
        <v>80</v>
      </c>
      <c r="K20" s="20" t="s">
        <v>98</v>
      </c>
      <c r="L20" s="20"/>
      <c r="M20" s="262">
        <v>0</v>
      </c>
      <c r="N20" s="256"/>
    </row>
    <row r="21" spans="1:14" ht="15" customHeight="1" thickBot="1">
      <c r="A21" s="449"/>
      <c r="B21" s="468" t="s">
        <v>58</v>
      </c>
      <c r="C21" s="469"/>
      <c r="D21" s="469"/>
      <c r="E21" s="69">
        <f>SUM(E14:E20)</f>
        <v>76799.59</v>
      </c>
      <c r="F21" s="39"/>
      <c r="H21" s="438"/>
      <c r="I21" s="480"/>
      <c r="J21" s="20" t="s">
        <v>82</v>
      </c>
      <c r="K21" s="31" t="s">
        <v>99</v>
      </c>
      <c r="L21" s="20"/>
      <c r="M21" s="262">
        <v>0</v>
      </c>
      <c r="N21" s="256"/>
    </row>
    <row r="22" spans="1:14" ht="15" customHeight="1" thickBot="1">
      <c r="A22" s="449"/>
      <c r="B22" s="460"/>
      <c r="C22" s="461"/>
      <c r="D22" s="461"/>
      <c r="E22" s="461"/>
      <c r="F22" s="462"/>
      <c r="H22" s="438"/>
      <c r="I22" s="480"/>
      <c r="J22" s="20" t="s">
        <v>84</v>
      </c>
      <c r="K22" s="20" t="s">
        <v>100</v>
      </c>
      <c r="L22" s="20"/>
      <c r="M22" s="262">
        <v>0</v>
      </c>
      <c r="N22" s="256"/>
    </row>
    <row r="23" spans="1:14" ht="20.25" customHeight="1" thickBot="1">
      <c r="A23" s="450"/>
      <c r="B23" s="445" t="s">
        <v>66</v>
      </c>
      <c r="C23" s="446"/>
      <c r="D23" s="447"/>
      <c r="E23" s="482">
        <f>E12+E21</f>
        <v>105647.69</v>
      </c>
      <c r="F23" s="483"/>
      <c r="H23" s="438"/>
      <c r="I23" s="480"/>
      <c r="J23" s="20" t="s">
        <v>86</v>
      </c>
      <c r="K23" s="20" t="s">
        <v>101</v>
      </c>
      <c r="L23" s="20"/>
      <c r="M23" s="262">
        <v>0</v>
      </c>
      <c r="N23" s="256"/>
    </row>
    <row r="24" spans="1:14" ht="15.75" customHeight="1">
      <c r="A24" s="37"/>
      <c r="B24" s="20"/>
      <c r="H24" s="438"/>
      <c r="I24" s="480"/>
      <c r="J24" s="20" t="s">
        <v>26</v>
      </c>
      <c r="K24" s="20" t="s">
        <v>27</v>
      </c>
      <c r="L24" s="20"/>
      <c r="M24" s="262">
        <v>11535.32</v>
      </c>
      <c r="N24" s="256"/>
    </row>
    <row r="25" spans="1:14" ht="15.75" customHeight="1">
      <c r="A25" s="37"/>
      <c r="B25" s="20"/>
      <c r="H25" s="438"/>
      <c r="I25" s="480"/>
      <c r="J25" s="20" t="s">
        <v>28</v>
      </c>
      <c r="K25" s="20" t="s">
        <v>102</v>
      </c>
      <c r="L25" s="20"/>
      <c r="M25" s="262">
        <v>0</v>
      </c>
      <c r="N25" s="256"/>
    </row>
    <row r="26" spans="1:14" ht="15" customHeight="1">
      <c r="A26" s="20"/>
      <c r="B26" s="20"/>
      <c r="H26" s="438"/>
      <c r="I26" s="480"/>
      <c r="J26" s="20" t="s">
        <v>89</v>
      </c>
      <c r="K26" s="20" t="s">
        <v>103</v>
      </c>
      <c r="L26" s="20"/>
      <c r="M26" s="262">
        <v>3908.94</v>
      </c>
      <c r="N26" s="256"/>
    </row>
    <row r="27" spans="1:14" ht="15" customHeight="1">
      <c r="A27" s="20"/>
      <c r="B27" s="20"/>
      <c r="H27" s="438"/>
      <c r="I27" s="480"/>
      <c r="J27" s="20" t="s">
        <v>31</v>
      </c>
      <c r="K27" s="20" t="s">
        <v>32</v>
      </c>
      <c r="L27" s="20"/>
      <c r="M27" s="262">
        <v>17704.95</v>
      </c>
      <c r="N27" s="256"/>
    </row>
    <row r="28" spans="1:14" ht="15" customHeight="1">
      <c r="A28" s="20"/>
      <c r="B28" s="20"/>
      <c r="H28" s="438"/>
      <c r="I28" s="480"/>
      <c r="J28" s="20" t="s">
        <v>33</v>
      </c>
      <c r="K28" s="31" t="s">
        <v>91</v>
      </c>
      <c r="L28" s="20"/>
      <c r="M28" s="262">
        <v>109026.75</v>
      </c>
      <c r="N28" s="256"/>
    </row>
    <row r="29" spans="1:14" ht="15" customHeight="1">
      <c r="A29" s="20"/>
      <c r="B29" s="20"/>
      <c r="H29" s="438"/>
      <c r="I29" s="480"/>
      <c r="J29" s="20" t="s">
        <v>35</v>
      </c>
      <c r="K29" s="20" t="s">
        <v>36</v>
      </c>
      <c r="L29" s="20"/>
      <c r="M29" s="262">
        <v>76286.16</v>
      </c>
      <c r="N29" s="256"/>
    </row>
    <row r="30" spans="1:14" ht="15" customHeight="1">
      <c r="A30" s="20"/>
      <c r="B30" s="20"/>
      <c r="H30" s="438"/>
      <c r="I30" s="480"/>
      <c r="J30" s="20" t="s">
        <v>39</v>
      </c>
      <c r="K30" s="20" t="s">
        <v>104</v>
      </c>
      <c r="L30" s="20"/>
      <c r="M30" s="262">
        <v>8680.78</v>
      </c>
      <c r="N30" s="256"/>
    </row>
    <row r="31" spans="8:13" ht="15" customHeight="1">
      <c r="H31" s="438"/>
      <c r="I31" s="480"/>
      <c r="J31" s="20" t="s">
        <v>105</v>
      </c>
      <c r="K31" s="20" t="s">
        <v>106</v>
      </c>
      <c r="L31" s="20"/>
      <c r="M31" s="262">
        <v>28172.78</v>
      </c>
    </row>
    <row r="32" spans="6:13" ht="15" customHeight="1">
      <c r="F32" s="33"/>
      <c r="H32" s="438"/>
      <c r="I32" s="480"/>
      <c r="J32" s="20" t="s">
        <v>162</v>
      </c>
      <c r="K32" s="31" t="s">
        <v>163</v>
      </c>
      <c r="L32" s="20"/>
      <c r="M32" s="262">
        <v>16712.52</v>
      </c>
    </row>
    <row r="33" spans="8:14" ht="21" customHeight="1" thickBot="1">
      <c r="H33" s="438"/>
      <c r="I33" s="481"/>
      <c r="J33" s="264" t="s">
        <v>41</v>
      </c>
      <c r="K33" s="264" t="s">
        <v>42</v>
      </c>
      <c r="L33" s="146"/>
      <c r="M33" s="365">
        <v>157700.05</v>
      </c>
      <c r="N33" s="256"/>
    </row>
    <row r="34" spans="8:14" ht="20.25" customHeight="1" thickBot="1">
      <c r="H34" s="439"/>
      <c r="I34" s="472" t="s">
        <v>25</v>
      </c>
      <c r="J34" s="473"/>
      <c r="K34" s="473"/>
      <c r="L34" s="71">
        <f>SUM(M17:M33)</f>
        <v>438748.25</v>
      </c>
      <c r="M34" s="262"/>
      <c r="N34" s="256"/>
    </row>
    <row r="35" spans="8:13" ht="25.5" customHeight="1" thickBot="1">
      <c r="H35" s="34"/>
      <c r="I35" s="468" t="s">
        <v>67</v>
      </c>
      <c r="J35" s="469"/>
      <c r="K35" s="474"/>
      <c r="L35" s="429">
        <f>L34+L14</f>
        <v>542076.51</v>
      </c>
      <c r="M35" s="430"/>
    </row>
    <row r="36" ht="15">
      <c r="I36" s="35"/>
    </row>
    <row r="37" ht="15">
      <c r="M37" s="72"/>
    </row>
    <row r="38" spans="13:14" ht="15">
      <c r="M38" s="73"/>
      <c r="N38" s="73"/>
    </row>
    <row r="39" ht="15">
      <c r="M39" s="140"/>
    </row>
  </sheetData>
  <sheetProtection/>
  <mergeCells count="16">
    <mergeCell ref="A2:A23"/>
    <mergeCell ref="B3:B11"/>
    <mergeCell ref="B22:F22"/>
    <mergeCell ref="B23:D23"/>
    <mergeCell ref="I34:K34"/>
    <mergeCell ref="L35:M35"/>
    <mergeCell ref="I16:K16"/>
    <mergeCell ref="I14:K14"/>
    <mergeCell ref="I35:K35"/>
    <mergeCell ref="I3:I12"/>
    <mergeCell ref="B14:B20"/>
    <mergeCell ref="B12:D12"/>
    <mergeCell ref="I17:I33"/>
    <mergeCell ref="E23:F23"/>
    <mergeCell ref="B21:D21"/>
    <mergeCell ref="H2:H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7">
      <selection activeCell="E10" sqref="E10"/>
    </sheetView>
  </sheetViews>
  <sheetFormatPr defaultColWidth="11.421875" defaultRowHeight="15"/>
  <cols>
    <col min="1" max="1" width="16.28125" style="0" customWidth="1"/>
    <col min="2" max="2" width="14.7109375" style="0" customWidth="1"/>
    <col min="3" max="3" width="15.7109375" style="0" customWidth="1"/>
    <col min="4" max="4" width="20.28125" style="0" customWidth="1"/>
    <col min="5" max="5" width="20.8515625" style="0" customWidth="1"/>
    <col min="6" max="6" width="25.8515625" style="0" customWidth="1"/>
  </cols>
  <sheetData>
    <row r="1" spans="1:6" ht="51" customHeight="1">
      <c r="A1" s="378" t="s">
        <v>206</v>
      </c>
      <c r="B1" s="378"/>
      <c r="C1" s="378"/>
      <c r="D1" s="378"/>
      <c r="E1" s="378"/>
      <c r="F1" s="378"/>
    </row>
    <row r="2" spans="1:37" ht="29.25" customHeight="1">
      <c r="A2" s="420" t="s">
        <v>6</v>
      </c>
      <c r="B2" s="421"/>
      <c r="C2" s="421"/>
      <c r="D2" s="421"/>
      <c r="E2" s="421"/>
      <c r="F2" s="4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7" customHeight="1">
      <c r="A3" s="420" t="s">
        <v>18</v>
      </c>
      <c r="B3" s="421"/>
      <c r="C3" s="421"/>
      <c r="D3" s="421"/>
      <c r="E3" s="421"/>
      <c r="F3" s="4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0" customHeight="1">
      <c r="A4" s="423" t="s">
        <v>172</v>
      </c>
      <c r="B4" s="424"/>
      <c r="C4" s="424"/>
      <c r="D4" s="424"/>
      <c r="E4" s="424"/>
      <c r="F4" s="4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7" customFormat="1" ht="39.75" customHeight="1">
      <c r="A5" s="60" t="s">
        <v>17</v>
      </c>
      <c r="B5" s="5" t="s">
        <v>7</v>
      </c>
      <c r="C5" s="60" t="s">
        <v>8</v>
      </c>
      <c r="D5" s="60" t="s">
        <v>9</v>
      </c>
      <c r="E5" s="5" t="s">
        <v>12</v>
      </c>
      <c r="F5" s="28" t="s">
        <v>68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0.25" customHeight="1">
      <c r="A6" s="2" t="s">
        <v>14</v>
      </c>
      <c r="B6" s="2">
        <f>'ABRIL A 2023 g'!E11</f>
        <v>0</v>
      </c>
      <c r="C6" s="8">
        <f>'ABRIL A 2023 g'!L16</f>
        <v>0</v>
      </c>
      <c r="D6" s="4" t="s">
        <v>59</v>
      </c>
      <c r="E6" s="12" t="e">
        <f>C6/B6</f>
        <v>#DIV/0!</v>
      </c>
      <c r="F6" s="48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0.25" customHeight="1">
      <c r="A7" s="2" t="s">
        <v>15</v>
      </c>
      <c r="B7" s="2">
        <f>'ABRIL A 2023 g'!E23</f>
        <v>0</v>
      </c>
      <c r="C7" s="2">
        <f>'ABRIL A 2023 g'!L34</f>
        <v>0</v>
      </c>
      <c r="D7" s="4" t="s">
        <v>13</v>
      </c>
      <c r="E7" s="12" t="e">
        <f>C7/B7</f>
        <v>#DIV/0!</v>
      </c>
      <c r="F7" s="4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0.5" customHeight="1">
      <c r="A8" s="9" t="s">
        <v>16</v>
      </c>
      <c r="B8" s="10">
        <f>SUM(B6:B7)</f>
        <v>0</v>
      </c>
      <c r="C8" s="11">
        <f>SUM(C6:C7)</f>
        <v>0</v>
      </c>
      <c r="D8" s="407" t="e">
        <f>C8/B8</f>
        <v>#DIV/0!</v>
      </c>
      <c r="E8" s="408"/>
      <c r="F8" s="1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7" customFormat="1" ht="30" customHeight="1">
      <c r="A9" s="423" t="s">
        <v>198</v>
      </c>
      <c r="B9" s="424"/>
      <c r="C9" s="424"/>
      <c r="D9" s="424"/>
      <c r="E9" s="424"/>
      <c r="F9" s="4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45" customHeight="1">
      <c r="A10" s="5" t="s">
        <v>17</v>
      </c>
      <c r="B10" s="5" t="s">
        <v>7</v>
      </c>
      <c r="C10" s="149" t="s">
        <v>8</v>
      </c>
      <c r="D10" s="149" t="s">
        <v>9</v>
      </c>
      <c r="E10" s="5" t="s">
        <v>12</v>
      </c>
      <c r="F10" s="46" t="s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20.25" customHeight="1">
      <c r="A11" s="2" t="s">
        <v>14</v>
      </c>
      <c r="B11" s="2">
        <v>0</v>
      </c>
      <c r="C11" s="8">
        <v>0</v>
      </c>
      <c r="D11" s="4" t="s">
        <v>59</v>
      </c>
      <c r="E11" s="12" t="e">
        <f>C11/B11</f>
        <v>#DIV/0!</v>
      </c>
      <c r="F11" s="48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20.25" customHeight="1">
      <c r="A12" s="2" t="s">
        <v>15</v>
      </c>
      <c r="B12" s="2">
        <v>0</v>
      </c>
      <c r="C12" s="2">
        <v>0</v>
      </c>
      <c r="D12" s="4" t="s">
        <v>13</v>
      </c>
      <c r="E12" s="12" t="e">
        <f>C12/B12</f>
        <v>#DIV/0!</v>
      </c>
      <c r="F12" s="48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40.5" customHeight="1">
      <c r="A13" s="9" t="s">
        <v>16</v>
      </c>
      <c r="B13" s="10">
        <f>SUM(B11:B12)</f>
        <v>0</v>
      </c>
      <c r="C13" s="11">
        <f>SUM(C11:C12)</f>
        <v>0</v>
      </c>
      <c r="D13" s="407" t="e">
        <f>C13/B13</f>
        <v>#DIV/0!</v>
      </c>
      <c r="E13" s="408"/>
      <c r="F13" s="1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9.75" customHeight="1">
      <c r="A14" s="409" t="s">
        <v>10</v>
      </c>
      <c r="B14" s="410"/>
      <c r="C14" s="410"/>
      <c r="D14" s="410"/>
      <c r="E14" s="410"/>
      <c r="F14" s="5" t="s"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2.25" customHeight="1">
      <c r="A15" s="411"/>
      <c r="B15" s="412"/>
      <c r="C15" s="412"/>
      <c r="D15" s="412"/>
      <c r="E15" s="412"/>
      <c r="F15" s="1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" customHeight="1">
      <c r="A16" s="413"/>
      <c r="B16" s="414"/>
      <c r="C16" s="414"/>
      <c r="D16" s="414"/>
      <c r="E16" s="414"/>
      <c r="F16" s="4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25" customHeight="1">
      <c r="A17" s="416" t="s">
        <v>0</v>
      </c>
      <c r="B17" s="417"/>
      <c r="C17" s="417"/>
      <c r="D17" s="417"/>
      <c r="E17" s="399" t="s">
        <v>173</v>
      </c>
      <c r="F17" s="4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>
      <c r="A18" s="416" t="s">
        <v>4</v>
      </c>
      <c r="B18" s="417"/>
      <c r="C18" s="417"/>
      <c r="D18" s="428"/>
      <c r="E18" s="404" t="s">
        <v>61</v>
      </c>
      <c r="F18" s="4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416" t="s">
        <v>5</v>
      </c>
      <c r="B19" s="417"/>
      <c r="C19" s="417"/>
      <c r="D19" s="417"/>
      <c r="E19" s="404" t="s">
        <v>60</v>
      </c>
      <c r="F19" s="40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>
      <c r="A20" s="416" t="s">
        <v>3</v>
      </c>
      <c r="B20" s="417"/>
      <c r="C20" s="417"/>
      <c r="D20" s="417"/>
      <c r="E20" s="404" t="s">
        <v>73</v>
      </c>
      <c r="F20" s="40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7" customHeight="1">
      <c r="A21" s="416" t="s">
        <v>1</v>
      </c>
      <c r="B21" s="417"/>
      <c r="C21" s="417"/>
      <c r="D21" s="417"/>
      <c r="E21" s="463" t="s">
        <v>94</v>
      </c>
      <c r="F21" s="46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7" customHeight="1">
      <c r="A22" s="416" t="s">
        <v>2</v>
      </c>
      <c r="B22" s="417"/>
      <c r="C22" s="417"/>
      <c r="D22" s="417"/>
      <c r="E22" s="404"/>
      <c r="F22" s="40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"/>
      <c r="C23" s="1"/>
      <c r="D23" s="1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3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</sheetData>
  <sheetProtection/>
  <mergeCells count="23">
    <mergeCell ref="A2:F2"/>
    <mergeCell ref="A3:F3"/>
    <mergeCell ref="A4:F4"/>
    <mergeCell ref="F6:F7"/>
    <mergeCell ref="D8:E8"/>
    <mergeCell ref="A1:F1"/>
    <mergeCell ref="A9:F9"/>
    <mergeCell ref="F11:F12"/>
    <mergeCell ref="D13:E13"/>
    <mergeCell ref="A14:E15"/>
    <mergeCell ref="A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hyperlinks>
    <hyperlink ref="E21" r:id="rId1" display="edmundo_rodrigo18@hotmail.com"/>
  </hyperlinks>
  <printOptions horizontalCentered="1" verticalCentered="1"/>
  <pageMargins left="0" right="0" top="0.3937007874015748" bottom="0" header="0" footer="0"/>
  <pageSetup horizontalDpi="600" verticalDpi="600" orientation="landscape" paperSize="9" scale="85" r:id="rId2"/>
  <headerFooter>
    <oddHeader xml:space="preserve">&amp;L        </oddHeader>
    <oddFooter>&amp;L&amp;P de &amp;N&amp;CDirección Financiera&amp;R&amp;F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K24" sqref="K24"/>
    </sheetView>
  </sheetViews>
  <sheetFormatPr defaultColWidth="11.421875" defaultRowHeight="15"/>
  <cols>
    <col min="2" max="2" width="5.7109375" style="0" customWidth="1"/>
    <col min="3" max="3" width="8.7109375" style="0" customWidth="1"/>
    <col min="4" max="4" width="33.140625" style="0" customWidth="1"/>
    <col min="5" max="5" width="11.7109375" style="0" bestFit="1" customWidth="1"/>
    <col min="6" max="6" width="14.00390625" style="0" customWidth="1"/>
    <col min="7" max="7" width="5.8515625" style="0" customWidth="1"/>
    <col min="9" max="9" width="5.7109375" style="0" customWidth="1"/>
    <col min="10" max="10" width="8.7109375" style="0" customWidth="1"/>
    <col min="11" max="11" width="33.140625" style="0" customWidth="1"/>
    <col min="12" max="12" width="13.7109375" style="0" customWidth="1"/>
    <col min="13" max="13" width="14.421875" style="0" customWidth="1"/>
  </cols>
  <sheetData>
    <row r="1" spans="1:13" ht="27" customHeight="1" thickBot="1">
      <c r="A1" s="448" t="s">
        <v>168</v>
      </c>
      <c r="B1" s="17" t="s">
        <v>43</v>
      </c>
      <c r="C1" s="26"/>
      <c r="D1" s="26"/>
      <c r="E1" s="18">
        <v>45017</v>
      </c>
      <c r="F1" s="19">
        <v>45046</v>
      </c>
      <c r="G1" s="19"/>
      <c r="H1" s="437" t="s">
        <v>169</v>
      </c>
      <c r="I1" s="15" t="s">
        <v>19</v>
      </c>
      <c r="J1" s="16"/>
      <c r="K1" s="17"/>
      <c r="L1" s="18">
        <v>45017</v>
      </c>
      <c r="M1" s="19">
        <v>45046</v>
      </c>
    </row>
    <row r="2" spans="1:14" ht="23.25" customHeight="1">
      <c r="A2" s="449"/>
      <c r="B2" s="434">
        <v>1</v>
      </c>
      <c r="C2" s="26">
        <v>1.1</v>
      </c>
      <c r="D2" s="26" t="s">
        <v>44</v>
      </c>
      <c r="E2" s="268"/>
      <c r="F2" s="267">
        <v>0</v>
      </c>
      <c r="H2" s="438"/>
      <c r="I2" s="440">
        <v>5</v>
      </c>
      <c r="J2" s="266" t="s">
        <v>20</v>
      </c>
      <c r="K2" s="154" t="s">
        <v>21</v>
      </c>
      <c r="L2" s="154"/>
      <c r="M2" s="272">
        <v>0</v>
      </c>
      <c r="N2" s="271"/>
    </row>
    <row r="3" spans="1:14" ht="15" customHeight="1">
      <c r="A3" s="449"/>
      <c r="B3" s="435"/>
      <c r="C3" s="20">
        <v>1.2</v>
      </c>
      <c r="D3" s="20" t="s">
        <v>45</v>
      </c>
      <c r="E3" s="269"/>
      <c r="F3" s="145">
        <v>0</v>
      </c>
      <c r="H3" s="438"/>
      <c r="I3" s="441"/>
      <c r="J3" s="20" t="s">
        <v>78</v>
      </c>
      <c r="K3" s="20" t="s">
        <v>23</v>
      </c>
      <c r="L3" s="20"/>
      <c r="M3" s="273">
        <v>0</v>
      </c>
      <c r="N3" s="271"/>
    </row>
    <row r="4" spans="1:14" ht="15" customHeight="1">
      <c r="A4" s="449"/>
      <c r="B4" s="435"/>
      <c r="C4" s="20">
        <v>1.3</v>
      </c>
      <c r="D4" s="20" t="s">
        <v>46</v>
      </c>
      <c r="E4" s="269"/>
      <c r="F4" s="145">
        <v>0</v>
      </c>
      <c r="H4" s="438"/>
      <c r="I4" s="441"/>
      <c r="J4" s="20" t="s">
        <v>79</v>
      </c>
      <c r="K4" s="20" t="s">
        <v>107</v>
      </c>
      <c r="L4" s="30"/>
      <c r="M4" s="273">
        <v>0</v>
      </c>
      <c r="N4" s="274"/>
    </row>
    <row r="5" spans="1:14" ht="15" customHeight="1">
      <c r="A5" s="449"/>
      <c r="B5" s="435"/>
      <c r="C5" s="20">
        <v>1.4</v>
      </c>
      <c r="D5" s="20" t="s">
        <v>47</v>
      </c>
      <c r="E5" s="269"/>
      <c r="F5" s="145">
        <v>0</v>
      </c>
      <c r="H5" s="438"/>
      <c r="I5" s="441"/>
      <c r="J5" s="20" t="s">
        <v>80</v>
      </c>
      <c r="K5" s="20" t="s">
        <v>108</v>
      </c>
      <c r="L5" s="30"/>
      <c r="M5" s="273">
        <v>0</v>
      </c>
      <c r="N5" s="274"/>
    </row>
    <row r="6" spans="1:14" ht="15" customHeight="1">
      <c r="A6" s="449"/>
      <c r="B6" s="435"/>
      <c r="C6" s="20">
        <v>1.5</v>
      </c>
      <c r="D6" s="20" t="s">
        <v>48</v>
      </c>
      <c r="E6" s="269"/>
      <c r="F6" s="145">
        <v>0</v>
      </c>
      <c r="H6" s="438"/>
      <c r="I6" s="441"/>
      <c r="J6" s="31" t="s">
        <v>82</v>
      </c>
      <c r="K6" s="31" t="s">
        <v>109</v>
      </c>
      <c r="L6" s="30"/>
      <c r="M6" s="273">
        <v>0</v>
      </c>
      <c r="N6" s="274"/>
    </row>
    <row r="7" spans="1:15" ht="15" customHeight="1">
      <c r="A7" s="449"/>
      <c r="B7" s="435"/>
      <c r="C7" s="20">
        <v>1.7</v>
      </c>
      <c r="D7" s="20" t="s">
        <v>49</v>
      </c>
      <c r="E7" s="269"/>
      <c r="F7" s="145">
        <v>0</v>
      </c>
      <c r="H7" s="438"/>
      <c r="I7" s="441"/>
      <c r="J7" s="20" t="s">
        <v>84</v>
      </c>
      <c r="K7" s="20" t="s">
        <v>100</v>
      </c>
      <c r="L7" s="30"/>
      <c r="M7" s="273">
        <v>0</v>
      </c>
      <c r="N7" s="274"/>
      <c r="O7" s="20"/>
    </row>
    <row r="8" spans="1:15" ht="17.25" customHeight="1">
      <c r="A8" s="449"/>
      <c r="B8" s="435"/>
      <c r="C8" s="20">
        <v>1.8</v>
      </c>
      <c r="D8" s="20" t="s">
        <v>50</v>
      </c>
      <c r="E8" s="269"/>
      <c r="F8" s="145">
        <v>0</v>
      </c>
      <c r="H8" s="438"/>
      <c r="I8" s="441"/>
      <c r="J8" s="20" t="s">
        <v>86</v>
      </c>
      <c r="K8" s="20" t="s">
        <v>101</v>
      </c>
      <c r="L8" s="30"/>
      <c r="M8" s="273">
        <v>0</v>
      </c>
      <c r="N8" s="274"/>
      <c r="O8" s="20"/>
    </row>
    <row r="9" spans="1:14" ht="18.75" customHeight="1">
      <c r="A9" s="449"/>
      <c r="B9" s="435"/>
      <c r="C9" s="20">
        <v>1.9</v>
      </c>
      <c r="D9" s="20" t="s">
        <v>51</v>
      </c>
      <c r="E9" s="269"/>
      <c r="F9" s="145">
        <v>0</v>
      </c>
      <c r="H9" s="438"/>
      <c r="I9" s="441"/>
      <c r="J9" s="146" t="s">
        <v>113</v>
      </c>
      <c r="K9" s="146" t="s">
        <v>112</v>
      </c>
      <c r="L9" s="30"/>
      <c r="M9" s="273">
        <v>0</v>
      </c>
      <c r="N9" s="151"/>
    </row>
    <row r="10" spans="1:18" ht="15" customHeight="1" thickBot="1">
      <c r="A10" s="449"/>
      <c r="B10" s="436"/>
      <c r="E10" s="269"/>
      <c r="F10" s="145"/>
      <c r="H10" s="438"/>
      <c r="I10" s="441"/>
      <c r="J10" s="20" t="s">
        <v>41</v>
      </c>
      <c r="K10" s="20" t="s">
        <v>145</v>
      </c>
      <c r="L10" s="20"/>
      <c r="M10" s="273">
        <v>0</v>
      </c>
      <c r="N10" s="274"/>
      <c r="O10" s="20"/>
      <c r="P10" s="20"/>
      <c r="Q10" s="20"/>
      <c r="R10" s="20"/>
    </row>
    <row r="11" spans="1:14" ht="20.25" customHeight="1" thickBot="1">
      <c r="A11" s="449"/>
      <c r="B11" s="431" t="s">
        <v>52</v>
      </c>
      <c r="C11" s="432"/>
      <c r="D11" s="432"/>
      <c r="E11" s="143">
        <f>SUM(E2:F10)</f>
        <v>0</v>
      </c>
      <c r="F11" s="42"/>
      <c r="H11" s="438"/>
      <c r="I11" s="441"/>
      <c r="J11" s="20"/>
      <c r="K11" s="20"/>
      <c r="L11" s="30"/>
      <c r="M11" s="87"/>
      <c r="N11" s="14"/>
    </row>
    <row r="12" spans="1:14" ht="15" customHeight="1">
      <c r="A12" s="449"/>
      <c r="B12" s="36"/>
      <c r="H12" s="438"/>
      <c r="I12" s="441"/>
      <c r="J12" s="20"/>
      <c r="K12" s="20"/>
      <c r="L12" s="30"/>
      <c r="M12" s="87"/>
      <c r="N12" s="14"/>
    </row>
    <row r="13" spans="1:14" ht="15" customHeight="1" thickBot="1">
      <c r="A13" s="449"/>
      <c r="H13" s="438"/>
      <c r="I13" s="441"/>
      <c r="J13" s="20"/>
      <c r="K13" s="20"/>
      <c r="L13" s="30"/>
      <c r="M13" s="87"/>
      <c r="N13" s="14"/>
    </row>
    <row r="14" spans="1:14" ht="15" customHeight="1">
      <c r="A14" s="449"/>
      <c r="B14" s="26"/>
      <c r="C14" s="26"/>
      <c r="D14" s="26"/>
      <c r="E14" s="26"/>
      <c r="F14" s="27"/>
      <c r="H14" s="438"/>
      <c r="I14" s="441"/>
      <c r="J14" s="20"/>
      <c r="K14" s="20"/>
      <c r="L14" s="30"/>
      <c r="M14" s="87"/>
      <c r="N14" s="14"/>
    </row>
    <row r="15" spans="1:14" ht="15.75" customHeight="1" thickBot="1">
      <c r="A15" s="449"/>
      <c r="B15" s="444" t="s">
        <v>53</v>
      </c>
      <c r="C15" s="444"/>
      <c r="D15" s="444"/>
      <c r="E15" s="269"/>
      <c r="F15" s="145"/>
      <c r="H15" s="438"/>
      <c r="I15" s="493"/>
      <c r="J15" s="20"/>
      <c r="K15" s="20"/>
      <c r="L15" s="20"/>
      <c r="M15" s="66"/>
      <c r="N15" s="14"/>
    </row>
    <row r="16" spans="1:13" ht="15.75" customHeight="1" thickBot="1">
      <c r="A16" s="449"/>
      <c r="B16" s="434" t="s">
        <v>70</v>
      </c>
      <c r="C16" s="20">
        <v>2.4</v>
      </c>
      <c r="D16" s="20" t="s">
        <v>54</v>
      </c>
      <c r="E16" s="269"/>
      <c r="F16" s="145">
        <v>0</v>
      </c>
      <c r="H16" s="438"/>
      <c r="I16" s="472" t="s">
        <v>24</v>
      </c>
      <c r="J16" s="473"/>
      <c r="K16" s="473"/>
      <c r="L16" s="40">
        <f>SUM(M2:M15)</f>
        <v>0</v>
      </c>
      <c r="M16" s="41"/>
    </row>
    <row r="17" spans="1:13" ht="15.75" customHeight="1" thickBot="1">
      <c r="A17" s="449"/>
      <c r="B17" s="435"/>
      <c r="C17" s="20">
        <v>2.5</v>
      </c>
      <c r="D17" s="20" t="s">
        <v>55</v>
      </c>
      <c r="E17" s="269"/>
      <c r="F17" s="145">
        <v>0</v>
      </c>
      <c r="H17" s="438"/>
      <c r="I17" s="21"/>
      <c r="J17" s="20"/>
      <c r="K17" s="20"/>
      <c r="L17" s="22"/>
      <c r="M17" s="23"/>
    </row>
    <row r="18" spans="1:13" ht="15.75" customHeight="1" thickBot="1">
      <c r="A18" s="449"/>
      <c r="B18" s="435"/>
      <c r="C18" s="20">
        <v>2.7</v>
      </c>
      <c r="D18" s="20" t="s">
        <v>56</v>
      </c>
      <c r="E18" s="269"/>
      <c r="F18" s="145">
        <v>0</v>
      </c>
      <c r="H18" s="438"/>
      <c r="I18" s="454" t="s">
        <v>25</v>
      </c>
      <c r="J18" s="455"/>
      <c r="K18" s="455"/>
      <c r="L18" s="24"/>
      <c r="M18" s="129"/>
    </row>
    <row r="19" spans="1:15" ht="15.75" customHeight="1">
      <c r="A19" s="449"/>
      <c r="B19" s="435"/>
      <c r="C19" s="20">
        <v>2.8</v>
      </c>
      <c r="D19" s="20" t="s">
        <v>57</v>
      </c>
      <c r="E19" s="269"/>
      <c r="F19" s="145">
        <v>0</v>
      </c>
      <c r="H19" s="438"/>
      <c r="I19" s="456" t="s">
        <v>69</v>
      </c>
      <c r="J19" s="26" t="s">
        <v>20</v>
      </c>
      <c r="K19" s="26" t="s">
        <v>21</v>
      </c>
      <c r="L19" s="26"/>
      <c r="M19" s="275">
        <v>0</v>
      </c>
      <c r="N19" s="147"/>
      <c r="O19" s="20"/>
    </row>
    <row r="20" spans="1:15" ht="15.75" customHeight="1">
      <c r="A20" s="449"/>
      <c r="B20" s="435"/>
      <c r="C20" s="31">
        <v>3.6</v>
      </c>
      <c r="D20" s="31" t="s">
        <v>63</v>
      </c>
      <c r="E20" s="269"/>
      <c r="F20" s="145">
        <v>0</v>
      </c>
      <c r="H20" s="438"/>
      <c r="I20" s="457"/>
      <c r="J20" s="20" t="s">
        <v>78</v>
      </c>
      <c r="K20" s="20" t="s">
        <v>23</v>
      </c>
      <c r="L20" s="20"/>
      <c r="M20" s="275">
        <v>0</v>
      </c>
      <c r="N20" s="148"/>
      <c r="O20" s="20"/>
    </row>
    <row r="21" spans="1:13" ht="15" customHeight="1">
      <c r="A21" s="449"/>
      <c r="B21" s="435"/>
      <c r="C21" s="31">
        <v>3.7</v>
      </c>
      <c r="D21" s="31" t="s">
        <v>64</v>
      </c>
      <c r="E21" s="269"/>
      <c r="F21" s="145">
        <v>0</v>
      </c>
      <c r="H21" s="438"/>
      <c r="I21" s="457"/>
      <c r="J21" s="20" t="s">
        <v>79</v>
      </c>
      <c r="K21" s="20" t="s">
        <v>62</v>
      </c>
      <c r="L21" s="20"/>
      <c r="M21" s="275">
        <v>0</v>
      </c>
    </row>
    <row r="22" spans="1:13" ht="23.25" customHeight="1" thickBot="1">
      <c r="A22" s="449"/>
      <c r="B22" s="436"/>
      <c r="C22" s="264">
        <v>3.8</v>
      </c>
      <c r="D22" s="264" t="s">
        <v>65</v>
      </c>
      <c r="E22" s="270"/>
      <c r="F22" s="145">
        <v>0</v>
      </c>
      <c r="H22" s="438"/>
      <c r="I22" s="457"/>
      <c r="J22" s="20" t="s">
        <v>80</v>
      </c>
      <c r="K22" s="20" t="s">
        <v>108</v>
      </c>
      <c r="L22" s="20"/>
      <c r="M22" s="275">
        <v>0</v>
      </c>
    </row>
    <row r="23" spans="1:13" ht="19.5" customHeight="1" thickBot="1">
      <c r="A23" s="449"/>
      <c r="B23" s="468" t="s">
        <v>58</v>
      </c>
      <c r="C23" s="469"/>
      <c r="D23" s="469"/>
      <c r="E23" s="38">
        <f>SUM(F16:F22)</f>
        <v>0</v>
      </c>
      <c r="F23" s="39"/>
      <c r="H23" s="438"/>
      <c r="I23" s="457"/>
      <c r="J23" s="31" t="s">
        <v>82</v>
      </c>
      <c r="K23" s="31" t="s">
        <v>109</v>
      </c>
      <c r="L23" s="20"/>
      <c r="M23" s="275">
        <v>0</v>
      </c>
    </row>
    <row r="24" spans="1:13" ht="15" customHeight="1" thickBot="1">
      <c r="A24" s="449"/>
      <c r="B24" s="460"/>
      <c r="C24" s="461"/>
      <c r="D24" s="461"/>
      <c r="E24" s="461"/>
      <c r="F24" s="462"/>
      <c r="H24" s="438"/>
      <c r="I24" s="457"/>
      <c r="J24" s="20" t="s">
        <v>84</v>
      </c>
      <c r="K24" s="20" t="s">
        <v>100</v>
      </c>
      <c r="L24" s="20"/>
      <c r="M24" s="275">
        <v>0</v>
      </c>
    </row>
    <row r="25" spans="1:13" ht="21.75" customHeight="1" thickBot="1">
      <c r="A25" s="450"/>
      <c r="B25" s="445" t="s">
        <v>66</v>
      </c>
      <c r="C25" s="446"/>
      <c r="D25" s="447"/>
      <c r="E25" s="489">
        <f>E11+E23</f>
        <v>0</v>
      </c>
      <c r="F25" s="490"/>
      <c r="H25" s="438"/>
      <c r="I25" s="457"/>
      <c r="J25" s="146" t="s">
        <v>86</v>
      </c>
      <c r="K25" s="146" t="s">
        <v>101</v>
      </c>
      <c r="L25" s="20"/>
      <c r="M25" s="275">
        <v>0</v>
      </c>
    </row>
    <row r="26" spans="1:14" ht="15.75" customHeight="1">
      <c r="A26" s="37"/>
      <c r="B26" s="20"/>
      <c r="H26" s="438"/>
      <c r="I26" s="457"/>
      <c r="J26" s="146" t="s">
        <v>26</v>
      </c>
      <c r="K26" s="146" t="s">
        <v>110</v>
      </c>
      <c r="L26" s="20"/>
      <c r="M26" s="273">
        <v>0</v>
      </c>
      <c r="N26" s="258"/>
    </row>
    <row r="27" spans="1:14" ht="15.75" customHeight="1">
      <c r="A27" s="37"/>
      <c r="B27" s="20"/>
      <c r="H27" s="438"/>
      <c r="I27" s="457"/>
      <c r="J27" s="146" t="s">
        <v>89</v>
      </c>
      <c r="K27" s="146" t="s">
        <v>111</v>
      </c>
      <c r="L27" s="20"/>
      <c r="M27" s="273">
        <v>0</v>
      </c>
      <c r="N27" s="258"/>
    </row>
    <row r="28" spans="1:14" ht="15" customHeight="1">
      <c r="A28" s="20"/>
      <c r="B28" s="20"/>
      <c r="H28" s="438"/>
      <c r="I28" s="457"/>
      <c r="J28" s="146" t="s">
        <v>31</v>
      </c>
      <c r="K28" s="146" t="s">
        <v>112</v>
      </c>
      <c r="L28" s="20"/>
      <c r="M28" s="273">
        <v>0</v>
      </c>
      <c r="N28" s="258"/>
    </row>
    <row r="29" spans="8:14" ht="15" customHeight="1">
      <c r="H29" s="438"/>
      <c r="I29" s="457"/>
      <c r="J29" s="20" t="s">
        <v>33</v>
      </c>
      <c r="K29" s="20" t="s">
        <v>114</v>
      </c>
      <c r="L29" s="20"/>
      <c r="M29" s="273">
        <v>0</v>
      </c>
      <c r="N29" s="258"/>
    </row>
    <row r="30" spans="6:14" ht="15" customHeight="1">
      <c r="F30" s="33"/>
      <c r="H30" s="438"/>
      <c r="I30" s="457"/>
      <c r="J30" s="20" t="s">
        <v>35</v>
      </c>
      <c r="K30" s="20" t="s">
        <v>115</v>
      </c>
      <c r="L30" s="20"/>
      <c r="M30" s="273">
        <v>0</v>
      </c>
      <c r="N30" s="258"/>
    </row>
    <row r="31" spans="8:14" ht="15.75" customHeight="1">
      <c r="H31" s="438"/>
      <c r="I31" s="457"/>
      <c r="J31" s="20" t="s">
        <v>39</v>
      </c>
      <c r="K31" s="20" t="s">
        <v>116</v>
      </c>
      <c r="L31" s="20"/>
      <c r="M31" s="273">
        <v>0</v>
      </c>
      <c r="N31" s="258"/>
    </row>
    <row r="32" spans="8:14" ht="15.75" customHeight="1">
      <c r="H32" s="438"/>
      <c r="I32" s="457"/>
      <c r="J32" s="20" t="s">
        <v>105</v>
      </c>
      <c r="K32" s="20" t="s">
        <v>106</v>
      </c>
      <c r="L32" s="20"/>
      <c r="M32" s="273">
        <v>0</v>
      </c>
      <c r="N32" s="258"/>
    </row>
    <row r="33" spans="8:13" ht="15.75" customHeight="1">
      <c r="H33" s="438"/>
      <c r="I33" s="457"/>
      <c r="J33" s="31" t="s">
        <v>41</v>
      </c>
      <c r="K33" s="31" t="s">
        <v>42</v>
      </c>
      <c r="L33" s="20"/>
      <c r="M33" s="273">
        <v>0</v>
      </c>
    </row>
    <row r="34" spans="8:13" ht="24.75" customHeight="1" thickBot="1">
      <c r="H34" s="439"/>
      <c r="I34" s="491" t="s">
        <v>25</v>
      </c>
      <c r="J34" s="492"/>
      <c r="K34" s="492"/>
      <c r="L34" s="152">
        <f>SUM(M19:M33)</f>
        <v>0</v>
      </c>
      <c r="M34" s="41"/>
    </row>
    <row r="35" spans="8:13" ht="22.5" customHeight="1" thickBot="1">
      <c r="H35" s="34"/>
      <c r="I35" s="468" t="s">
        <v>67</v>
      </c>
      <c r="J35" s="469"/>
      <c r="K35" s="474"/>
      <c r="L35" s="487">
        <f>L34+L16</f>
        <v>0</v>
      </c>
      <c r="M35" s="488"/>
    </row>
    <row r="36" ht="15">
      <c r="I36" s="35"/>
    </row>
  </sheetData>
  <sheetProtection/>
  <mergeCells count="17">
    <mergeCell ref="A1:A25"/>
    <mergeCell ref="H1:H34"/>
    <mergeCell ref="B2:B10"/>
    <mergeCell ref="I2:I15"/>
    <mergeCell ref="B11:D11"/>
    <mergeCell ref="B15:D15"/>
    <mergeCell ref="B16:B22"/>
    <mergeCell ref="I16:K16"/>
    <mergeCell ref="I18:K18"/>
    <mergeCell ref="I19:I33"/>
    <mergeCell ref="L35:M35"/>
    <mergeCell ref="B23:D23"/>
    <mergeCell ref="B24:F24"/>
    <mergeCell ref="B25:D25"/>
    <mergeCell ref="E25:F25"/>
    <mergeCell ref="I34:K34"/>
    <mergeCell ref="I35:K35"/>
  </mergeCells>
  <printOptions/>
  <pageMargins left="0.7" right="0.7" top="0.75" bottom="0.75" header="0.3" footer="0.3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DIR FINANCIERA</cp:lastModifiedBy>
  <cp:lastPrinted>2022-04-25T14:38:53Z</cp:lastPrinted>
  <dcterms:created xsi:type="dcterms:W3CDTF">2011-04-20T17:22:00Z</dcterms:created>
  <dcterms:modified xsi:type="dcterms:W3CDTF">2023-09-12T15:58:14Z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